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A2827862-A9F4-490D-B230-652D07E14799}" xr6:coauthVersionLast="47" xr6:coauthVersionMax="47" xr10:uidLastSave="{00000000-0000-0000-0000-000000000000}"/>
  <bookViews>
    <workbookView xWindow="450" yWindow="1395" windowWidth="25500" windowHeight="15435" tabRatio="856" xr2:uid="{00000000-000D-0000-FFFF-FFFF00000000}"/>
  </bookViews>
  <sheets>
    <sheet name="7.3 Page" sheetId="25" r:id="rId1"/>
    <sheet name="7.3 Data" sheetId="21" r:id="rId2"/>
  </sheets>
  <definedNames>
    <definedName name="_xlnm.Print_Area" localSheetId="0">'7.3 Page'!$A$1:$L$62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25" l="1"/>
  <c r="F27" i="25"/>
  <c r="M560" i="21"/>
  <c r="M559" i="21"/>
  <c r="M558" i="21"/>
  <c r="J560" i="21"/>
  <c r="G560" i="21"/>
  <c r="A560" i="21"/>
  <c r="F42" i="25"/>
  <c r="F26" i="25"/>
  <c r="M557" i="21"/>
  <c r="F41" i="25"/>
  <c r="F25" i="25"/>
  <c r="M556" i="21"/>
  <c r="F40" i="25"/>
  <c r="F39" i="25"/>
  <c r="F24" i="25"/>
  <c r="J559" i="21"/>
  <c r="G559" i="21"/>
  <c r="A559" i="21"/>
  <c r="J558" i="21"/>
  <c r="G558" i="21"/>
  <c r="A558" i="21"/>
  <c r="J557" i="21"/>
  <c r="G557" i="21"/>
  <c r="A557" i="21"/>
  <c r="M555" i="21"/>
  <c r="M554" i="21"/>
  <c r="M553" i="21"/>
  <c r="J556" i="21"/>
  <c r="J555" i="21"/>
  <c r="F38" i="25" s="1"/>
  <c r="G556" i="21"/>
  <c r="F23" i="25" s="1"/>
  <c r="G555" i="21"/>
  <c r="F22" i="25" s="1"/>
  <c r="M552" i="21"/>
  <c r="J554" i="21"/>
  <c r="F37" i="25" s="1"/>
  <c r="G554" i="21"/>
  <c r="F21" i="25" s="1"/>
  <c r="G553" i="21"/>
  <c r="F20" i="25" s="1"/>
  <c r="J553" i="21"/>
  <c r="F36" i="25" s="1"/>
  <c r="M550" i="21"/>
  <c r="M551" i="21"/>
  <c r="J552" i="21"/>
  <c r="F35" i="25" s="1"/>
  <c r="G552" i="21"/>
  <c r="F19" i="25" s="1"/>
  <c r="G551" i="21" l="1"/>
  <c r="E30" i="25" s="1"/>
  <c r="J551" i="21"/>
  <c r="E46" i="25" s="1"/>
  <c r="M549" i="21" l="1"/>
  <c r="J550" i="21"/>
  <c r="E45" i="25" s="1"/>
  <c r="G550" i="21"/>
  <c r="E29" i="25" s="1"/>
  <c r="M548" i="21" l="1"/>
  <c r="J549" i="21"/>
  <c r="E44" i="25" s="1"/>
  <c r="G549" i="21"/>
  <c r="E28" i="25" s="1"/>
  <c r="J548" i="21" l="1"/>
  <c r="E43" i="25" s="1"/>
  <c r="G548" i="21"/>
  <c r="E27" i="25" s="1"/>
  <c r="J547" i="21" l="1"/>
  <c r="E42" i="25" s="1"/>
  <c r="M547" i="21"/>
  <c r="M546" i="21"/>
  <c r="G547" i="21"/>
  <c r="E26" i="25" s="1"/>
  <c r="M545" i="21" l="1"/>
  <c r="J546" i="21"/>
  <c r="E41" i="25" s="1"/>
  <c r="G546" i="21"/>
  <c r="E25" i="25" s="1"/>
  <c r="J545" i="21" l="1"/>
  <c r="E40" i="25" s="1"/>
  <c r="G545" i="21"/>
  <c r="E24" i="25" s="1"/>
  <c r="G544" i="21" l="1"/>
  <c r="E23" i="25" s="1"/>
  <c r="G543" i="21"/>
  <c r="E22" i="25" s="1"/>
  <c r="M544" i="21"/>
  <c r="M543" i="21"/>
  <c r="M542" i="21"/>
  <c r="J544" i="21"/>
  <c r="E39" i="25" s="1"/>
  <c r="J543" i="21"/>
  <c r="E38" i="25" s="1"/>
  <c r="M541" i="21" l="1"/>
  <c r="J542" i="21"/>
  <c r="E37" i="25" s="1"/>
  <c r="G542" i="21"/>
  <c r="E21" i="25" s="1"/>
  <c r="M540" i="21" l="1"/>
  <c r="J541" i="21"/>
  <c r="E36" i="25" s="1"/>
  <c r="G541" i="21"/>
  <c r="E20" i="25" s="1"/>
  <c r="M539" i="21" l="1"/>
  <c r="G540" i="21"/>
  <c r="E19" i="25" s="1"/>
  <c r="E32" i="25" s="1"/>
  <c r="J540" i="21"/>
  <c r="E35" i="25" s="1"/>
  <c r="E48" i="25" s="1"/>
  <c r="J539" i="21"/>
  <c r="D46" i="25" s="1"/>
  <c r="M538" i="21" l="1"/>
  <c r="G539" i="21"/>
  <c r="D30" i="25" s="1"/>
  <c r="J538" i="21"/>
  <c r="D45" i="25" l="1"/>
  <c r="G538" i="21"/>
  <c r="D29" i="25" s="1"/>
  <c r="M537" i="21"/>
  <c r="M536" i="21" l="1"/>
  <c r="G7" i="21" l="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226" i="21"/>
  <c r="G227" i="21"/>
  <c r="G228" i="21"/>
  <c r="G229" i="21"/>
  <c r="G230" i="21"/>
  <c r="G231" i="21"/>
  <c r="G232" i="21"/>
  <c r="G233" i="21"/>
  <c r="G234" i="21"/>
  <c r="G235" i="21"/>
  <c r="G236" i="21"/>
  <c r="G237" i="21"/>
  <c r="G238" i="21"/>
  <c r="G239" i="21"/>
  <c r="G240" i="21"/>
  <c r="G241" i="21"/>
  <c r="G242" i="21"/>
  <c r="G243" i="21"/>
  <c r="G244" i="21"/>
  <c r="G245" i="21"/>
  <c r="G246" i="21"/>
  <c r="G247" i="21"/>
  <c r="G248" i="21"/>
  <c r="G249" i="21"/>
  <c r="G250" i="21"/>
  <c r="G251" i="21"/>
  <c r="G252" i="21"/>
  <c r="G253" i="21"/>
  <c r="G254" i="21"/>
  <c r="G255" i="21"/>
  <c r="G256" i="21"/>
  <c r="G257" i="21"/>
  <c r="G258" i="21"/>
  <c r="G259" i="21"/>
  <c r="G260" i="21"/>
  <c r="G261" i="21"/>
  <c r="G262" i="21"/>
  <c r="G263" i="21"/>
  <c r="G264" i="21"/>
  <c r="G265" i="21"/>
  <c r="G266" i="21"/>
  <c r="G267" i="21"/>
  <c r="G268" i="21"/>
  <c r="G269" i="21"/>
  <c r="G270" i="21"/>
  <c r="G271" i="21"/>
  <c r="G272" i="21"/>
  <c r="G273" i="21"/>
  <c r="G274" i="21"/>
  <c r="G275" i="21"/>
  <c r="G276" i="21"/>
  <c r="G277" i="21"/>
  <c r="G278" i="21"/>
  <c r="G279" i="21"/>
  <c r="G280" i="21"/>
  <c r="G281" i="21"/>
  <c r="G282" i="21"/>
  <c r="G283" i="21"/>
  <c r="G284" i="21"/>
  <c r="G285" i="21"/>
  <c r="G286" i="21"/>
  <c r="G287" i="21"/>
  <c r="G288" i="21"/>
  <c r="G289" i="21"/>
  <c r="G290" i="21"/>
  <c r="G291" i="21"/>
  <c r="G292" i="21"/>
  <c r="G293" i="21"/>
  <c r="G294" i="21"/>
  <c r="G295" i="21"/>
  <c r="G296" i="21"/>
  <c r="G297" i="21"/>
  <c r="G298" i="21"/>
  <c r="G299" i="21"/>
  <c r="G300" i="21"/>
  <c r="G301" i="21"/>
  <c r="G302" i="21"/>
  <c r="G303" i="21"/>
  <c r="G304" i="21"/>
  <c r="G305" i="21"/>
  <c r="G306" i="21"/>
  <c r="G307" i="21"/>
  <c r="G308" i="21"/>
  <c r="G309" i="21"/>
  <c r="G310" i="21"/>
  <c r="G311" i="21"/>
  <c r="G312" i="21"/>
  <c r="G313" i="21"/>
  <c r="G314" i="21"/>
  <c r="G315" i="21"/>
  <c r="G316" i="21"/>
  <c r="G317" i="21"/>
  <c r="G318" i="21"/>
  <c r="G319" i="21"/>
  <c r="G320" i="21"/>
  <c r="G321" i="21"/>
  <c r="G322" i="21"/>
  <c r="G323" i="21"/>
  <c r="G324" i="21"/>
  <c r="G325" i="21"/>
  <c r="G326" i="21"/>
  <c r="G327" i="21"/>
  <c r="G328" i="21"/>
  <c r="G329" i="21"/>
  <c r="G330" i="21"/>
  <c r="G331" i="21"/>
  <c r="G332" i="21"/>
  <c r="G333" i="21"/>
  <c r="G334" i="21"/>
  <c r="G335" i="21"/>
  <c r="G336" i="21"/>
  <c r="G337" i="21"/>
  <c r="G338" i="21"/>
  <c r="G339" i="21"/>
  <c r="G340" i="21"/>
  <c r="G341" i="21"/>
  <c r="G342" i="21"/>
  <c r="G343" i="21"/>
  <c r="G344" i="21"/>
  <c r="G345" i="21"/>
  <c r="G346" i="21"/>
  <c r="G347" i="21"/>
  <c r="G348" i="21"/>
  <c r="G349" i="21"/>
  <c r="G350" i="21"/>
  <c r="G351" i="21"/>
  <c r="G352" i="21"/>
  <c r="G353" i="21"/>
  <c r="G354" i="21"/>
  <c r="G355" i="21"/>
  <c r="G356" i="21"/>
  <c r="G357" i="21"/>
  <c r="G358" i="21"/>
  <c r="G359" i="21"/>
  <c r="G360" i="21"/>
  <c r="G361" i="21"/>
  <c r="G362" i="21"/>
  <c r="G363" i="21"/>
  <c r="G364" i="21"/>
  <c r="G365" i="21"/>
  <c r="G366" i="21"/>
  <c r="G367" i="21"/>
  <c r="G368" i="21"/>
  <c r="G369" i="21"/>
  <c r="G370" i="21"/>
  <c r="G371" i="21"/>
  <c r="G372" i="21"/>
  <c r="G373" i="21"/>
  <c r="G374" i="21"/>
  <c r="G375" i="21"/>
  <c r="G376" i="21"/>
  <c r="G377" i="21"/>
  <c r="G378" i="21"/>
  <c r="G379" i="21"/>
  <c r="G380" i="21"/>
  <c r="G381" i="21"/>
  <c r="G382" i="21"/>
  <c r="G383" i="21"/>
  <c r="G384" i="21"/>
  <c r="G385" i="21"/>
  <c r="G386" i="21"/>
  <c r="G387" i="21"/>
  <c r="G388" i="21"/>
  <c r="G389" i="21"/>
  <c r="G390" i="21"/>
  <c r="G391" i="21"/>
  <c r="G392" i="21"/>
  <c r="G393" i="21"/>
  <c r="G394" i="21"/>
  <c r="G395" i="21"/>
  <c r="G396" i="21"/>
  <c r="G397" i="21"/>
  <c r="G398" i="21"/>
  <c r="G399" i="21"/>
  <c r="G400" i="21"/>
  <c r="G401" i="21"/>
  <c r="G402" i="21"/>
  <c r="G403" i="21"/>
  <c r="G404" i="21"/>
  <c r="G405" i="21"/>
  <c r="G406" i="21"/>
  <c r="G407" i="21"/>
  <c r="G408" i="21"/>
  <c r="G409" i="21"/>
  <c r="G410" i="21"/>
  <c r="G411" i="21"/>
  <c r="G412" i="21"/>
  <c r="G413" i="21"/>
  <c r="G414" i="21"/>
  <c r="G415" i="21"/>
  <c r="G416" i="21"/>
  <c r="G417" i="21"/>
  <c r="G418" i="21"/>
  <c r="G419" i="21"/>
  <c r="G420" i="21"/>
  <c r="G421" i="21"/>
  <c r="G422" i="21"/>
  <c r="G423" i="21"/>
  <c r="G424" i="21"/>
  <c r="G425" i="21"/>
  <c r="G426" i="21"/>
  <c r="G427" i="21"/>
  <c r="G428" i="21"/>
  <c r="G429" i="21"/>
  <c r="G430" i="21"/>
  <c r="G431" i="21"/>
  <c r="G432" i="21"/>
  <c r="G433" i="21"/>
  <c r="G434" i="21"/>
  <c r="G435" i="21"/>
  <c r="G436" i="21"/>
  <c r="G437" i="21"/>
  <c r="G438" i="21"/>
  <c r="G439" i="21"/>
  <c r="G440" i="21"/>
  <c r="G441" i="21"/>
  <c r="G442" i="21"/>
  <c r="G443" i="21"/>
  <c r="G444" i="21"/>
  <c r="G445" i="21"/>
  <c r="G446" i="21"/>
  <c r="G447" i="21"/>
  <c r="G448" i="21"/>
  <c r="G449" i="21"/>
  <c r="G450" i="21"/>
  <c r="G451" i="21"/>
  <c r="G452" i="21"/>
  <c r="G453" i="21"/>
  <c r="G454" i="21"/>
  <c r="G455" i="21"/>
  <c r="G456" i="21"/>
  <c r="G457" i="21"/>
  <c r="G458" i="21"/>
  <c r="G459" i="21"/>
  <c r="G460" i="21"/>
  <c r="G461" i="21"/>
  <c r="G462" i="21"/>
  <c r="G463" i="21"/>
  <c r="G464" i="21"/>
  <c r="G465" i="21"/>
  <c r="G466" i="21"/>
  <c r="G467" i="21"/>
  <c r="G468" i="21"/>
  <c r="G469" i="21"/>
  <c r="G470" i="21"/>
  <c r="G471" i="21"/>
  <c r="G472" i="21"/>
  <c r="G473" i="21"/>
  <c r="G474" i="21"/>
  <c r="G475" i="21"/>
  <c r="G476" i="21"/>
  <c r="G477" i="21"/>
  <c r="G478" i="21"/>
  <c r="G479" i="21"/>
  <c r="G480" i="21"/>
  <c r="G481" i="21"/>
  <c r="G482" i="21"/>
  <c r="G483" i="21"/>
  <c r="G484" i="21"/>
  <c r="G485" i="21"/>
  <c r="G486" i="21"/>
  <c r="G487" i="21"/>
  <c r="G488" i="21"/>
  <c r="G489" i="21"/>
  <c r="G490" i="21"/>
  <c r="G491" i="21"/>
  <c r="G492" i="21"/>
  <c r="G493" i="21"/>
  <c r="G494" i="21"/>
  <c r="G495" i="21"/>
  <c r="G496" i="21"/>
  <c r="G497" i="21"/>
  <c r="G498" i="21"/>
  <c r="G499" i="21"/>
  <c r="G500" i="21"/>
  <c r="G501" i="21"/>
  <c r="G502" i="21"/>
  <c r="G503" i="21"/>
  <c r="G504" i="21"/>
  <c r="B19" i="25" s="1"/>
  <c r="G505" i="21"/>
  <c r="B20" i="25" s="1"/>
  <c r="G506" i="21"/>
  <c r="B21" i="25" s="1"/>
  <c r="G507" i="21"/>
  <c r="B22" i="25" s="1"/>
  <c r="G508" i="21"/>
  <c r="B23" i="25" s="1"/>
  <c r="G509" i="21"/>
  <c r="B24" i="25" s="1"/>
  <c r="G510" i="21"/>
  <c r="B25" i="25" s="1"/>
  <c r="G511" i="21"/>
  <c r="B26" i="25" s="1"/>
  <c r="G512" i="21"/>
  <c r="B27" i="25" s="1"/>
  <c r="G513" i="21"/>
  <c r="B28" i="25" s="1"/>
  <c r="G514" i="21"/>
  <c r="B29" i="25" s="1"/>
  <c r="G515" i="21"/>
  <c r="B30" i="25" s="1"/>
  <c r="G516" i="21"/>
  <c r="C19" i="25" s="1"/>
  <c r="G517" i="21"/>
  <c r="C20" i="25" s="1"/>
  <c r="G518" i="21"/>
  <c r="C21" i="25" s="1"/>
  <c r="G519" i="21"/>
  <c r="C22" i="25" s="1"/>
  <c r="G520" i="21"/>
  <c r="C23" i="25" s="1"/>
  <c r="G521" i="21"/>
  <c r="C24" i="25" s="1"/>
  <c r="G522" i="21"/>
  <c r="C25" i="25" s="1"/>
  <c r="G523" i="21"/>
  <c r="C26" i="25" s="1"/>
  <c r="G524" i="21"/>
  <c r="C27" i="25" s="1"/>
  <c r="G525" i="21"/>
  <c r="C28" i="25" s="1"/>
  <c r="G526" i="21"/>
  <c r="C29" i="25" s="1"/>
  <c r="G527" i="21"/>
  <c r="C30" i="25" s="1"/>
  <c r="G528" i="21"/>
  <c r="D19" i="25" s="1"/>
  <c r="G529" i="21"/>
  <c r="D20" i="25" s="1"/>
  <c r="G530" i="21"/>
  <c r="D21" i="25" s="1"/>
  <c r="G531" i="21"/>
  <c r="D22" i="25" s="1"/>
  <c r="G532" i="21"/>
  <c r="D23" i="25" s="1"/>
  <c r="G533" i="21"/>
  <c r="D24" i="25" s="1"/>
  <c r="G534" i="21"/>
  <c r="D25" i="25" s="1"/>
  <c r="G535" i="21"/>
  <c r="D26" i="25" s="1"/>
  <c r="G536" i="21"/>
  <c r="D27" i="25" s="1"/>
  <c r="G537" i="21"/>
  <c r="D28" i="25" s="1"/>
  <c r="G6" i="21"/>
  <c r="M534" i="21"/>
  <c r="C32" i="25" l="1"/>
  <c r="B32" i="25"/>
  <c r="D32" i="25"/>
  <c r="E536" i="21"/>
  <c r="M535" i="21"/>
  <c r="E187" i="21" l="1"/>
  <c r="E188" i="21"/>
  <c r="E189" i="21"/>
  <c r="E190" i="21"/>
  <c r="E191" i="21"/>
  <c r="E192" i="21"/>
  <c r="E193" i="21"/>
  <c r="E194" i="21"/>
  <c r="E195" i="21"/>
  <c r="E196" i="21"/>
  <c r="E197" i="21"/>
  <c r="E198" i="21"/>
  <c r="E199" i="21"/>
  <c r="E200" i="21"/>
  <c r="E201" i="21"/>
  <c r="E202" i="21"/>
  <c r="E203" i="21"/>
  <c r="E204" i="21"/>
  <c r="E205" i="21"/>
  <c r="E206" i="21"/>
  <c r="E207" i="21"/>
  <c r="E208" i="21"/>
  <c r="E209" i="21"/>
  <c r="E210" i="21"/>
  <c r="E211" i="21"/>
  <c r="E212" i="21"/>
  <c r="E213" i="21"/>
  <c r="E214" i="21"/>
  <c r="E215" i="21"/>
  <c r="E216" i="21"/>
  <c r="E217" i="21"/>
  <c r="E218" i="21"/>
  <c r="E219" i="21"/>
  <c r="E220" i="21"/>
  <c r="E221" i="21"/>
  <c r="E222" i="21"/>
  <c r="E223" i="21"/>
  <c r="E224" i="21"/>
  <c r="E225" i="21"/>
  <c r="E226" i="21"/>
  <c r="E227" i="21"/>
  <c r="E228" i="21"/>
  <c r="E229" i="21"/>
  <c r="E230" i="21"/>
  <c r="E231" i="21"/>
  <c r="E232" i="21"/>
  <c r="E233" i="21"/>
  <c r="E234" i="21"/>
  <c r="E235" i="21"/>
  <c r="E236" i="21"/>
  <c r="E237" i="21"/>
  <c r="E238" i="21"/>
  <c r="E239" i="21"/>
  <c r="E240" i="21"/>
  <c r="E241" i="21"/>
  <c r="E242" i="21"/>
  <c r="E243" i="21"/>
  <c r="E244" i="21"/>
  <c r="E245" i="21"/>
  <c r="E246" i="21"/>
  <c r="E247" i="21"/>
  <c r="E248" i="21"/>
  <c r="E249" i="21"/>
  <c r="E250" i="21"/>
  <c r="E251" i="21"/>
  <c r="E252" i="21"/>
  <c r="E253" i="21"/>
  <c r="E254" i="21"/>
  <c r="E255" i="21"/>
  <c r="E256" i="21"/>
  <c r="E257" i="21"/>
  <c r="E258" i="21"/>
  <c r="E259" i="21"/>
  <c r="E260" i="21"/>
  <c r="E261" i="21"/>
  <c r="E262" i="21"/>
  <c r="E263" i="21"/>
  <c r="E264" i="21"/>
  <c r="E265" i="21"/>
  <c r="E266" i="21"/>
  <c r="E267" i="21"/>
  <c r="E268" i="21"/>
  <c r="E269" i="21"/>
  <c r="E270" i="21"/>
  <c r="E271" i="21"/>
  <c r="E272" i="21"/>
  <c r="E273" i="21"/>
  <c r="E274" i="21"/>
  <c r="E275" i="21"/>
  <c r="E276" i="21"/>
  <c r="E277" i="21"/>
  <c r="E278" i="21"/>
  <c r="E279" i="21"/>
  <c r="E280" i="21"/>
  <c r="E281" i="21"/>
  <c r="E282" i="21"/>
  <c r="E283" i="21"/>
  <c r="E284" i="21"/>
  <c r="E285" i="21"/>
  <c r="E286" i="21"/>
  <c r="E287" i="21"/>
  <c r="E288" i="21"/>
  <c r="E289" i="21"/>
  <c r="E290" i="21"/>
  <c r="E291" i="21"/>
  <c r="E292" i="21"/>
  <c r="E293" i="21"/>
  <c r="E294" i="21"/>
  <c r="E295" i="21"/>
  <c r="E296" i="21"/>
  <c r="E297" i="21"/>
  <c r="E298" i="21"/>
  <c r="E299" i="21"/>
  <c r="E300" i="21"/>
  <c r="E301" i="21"/>
  <c r="E302" i="21"/>
  <c r="E303" i="21"/>
  <c r="E304" i="21"/>
  <c r="E305" i="21"/>
  <c r="E306" i="21"/>
  <c r="E307" i="21"/>
  <c r="E308" i="21"/>
  <c r="E309" i="21"/>
  <c r="E310" i="21"/>
  <c r="E311" i="21"/>
  <c r="E312" i="21"/>
  <c r="E313" i="21"/>
  <c r="E314" i="21"/>
  <c r="E315" i="21"/>
  <c r="E316" i="21"/>
  <c r="E317" i="21"/>
  <c r="E318" i="21"/>
  <c r="E319" i="21"/>
  <c r="E320" i="21"/>
  <c r="E321" i="21"/>
  <c r="E322" i="21"/>
  <c r="E323" i="21"/>
  <c r="E324" i="21"/>
  <c r="E325" i="21"/>
  <c r="E326" i="21"/>
  <c r="E327" i="21"/>
  <c r="E328" i="21"/>
  <c r="E329" i="21"/>
  <c r="E330" i="21"/>
  <c r="E331" i="21"/>
  <c r="E332" i="21"/>
  <c r="E333" i="21"/>
  <c r="E334" i="21"/>
  <c r="E335" i="21"/>
  <c r="E336" i="21"/>
  <c r="E337" i="21"/>
  <c r="E338" i="21"/>
  <c r="E339" i="21"/>
  <c r="E340" i="21"/>
  <c r="E341" i="21"/>
  <c r="E342" i="21"/>
  <c r="E343" i="21"/>
  <c r="E344" i="21"/>
  <c r="E345" i="21"/>
  <c r="E346" i="21"/>
  <c r="E347" i="21"/>
  <c r="E348" i="21"/>
  <c r="E349" i="21"/>
  <c r="E350" i="21"/>
  <c r="E351" i="21"/>
  <c r="E352" i="21"/>
  <c r="E353" i="21"/>
  <c r="E354" i="21"/>
  <c r="E355" i="21"/>
  <c r="E356" i="21"/>
  <c r="E357" i="21"/>
  <c r="E358" i="21"/>
  <c r="E359" i="21"/>
  <c r="E360" i="21"/>
  <c r="E361" i="21"/>
  <c r="E362" i="21"/>
  <c r="E363" i="21"/>
  <c r="E364" i="21"/>
  <c r="E365" i="21"/>
  <c r="E366" i="21"/>
  <c r="E367" i="21"/>
  <c r="E368" i="21"/>
  <c r="E369" i="21"/>
  <c r="E370" i="21"/>
  <c r="E371" i="21"/>
  <c r="E372" i="21"/>
  <c r="E373" i="21"/>
  <c r="E374" i="21"/>
  <c r="E375" i="21"/>
  <c r="E376" i="21"/>
  <c r="E377" i="21"/>
  <c r="E378" i="21"/>
  <c r="E379" i="21"/>
  <c r="E380" i="21"/>
  <c r="E381" i="21"/>
  <c r="E382" i="21"/>
  <c r="E383" i="21"/>
  <c r="E384" i="21"/>
  <c r="E385" i="21"/>
  <c r="E386" i="21"/>
  <c r="E387" i="21"/>
  <c r="E388" i="21"/>
  <c r="E389" i="21"/>
  <c r="E390" i="21"/>
  <c r="E391" i="21"/>
  <c r="E392" i="21"/>
  <c r="E393" i="21"/>
  <c r="E394" i="21"/>
  <c r="E395" i="21"/>
  <c r="E396" i="21"/>
  <c r="E397" i="21"/>
  <c r="E398" i="21"/>
  <c r="E399" i="21"/>
  <c r="E400" i="21"/>
  <c r="E401" i="21"/>
  <c r="E402" i="21"/>
  <c r="E403" i="21"/>
  <c r="E404" i="21"/>
  <c r="E405" i="21"/>
  <c r="E406" i="21"/>
  <c r="E407" i="21"/>
  <c r="E408" i="21"/>
  <c r="E409" i="21"/>
  <c r="E410" i="21"/>
  <c r="E411" i="21"/>
  <c r="E412" i="21"/>
  <c r="E413" i="21"/>
  <c r="E414" i="21"/>
  <c r="E415" i="21"/>
  <c r="E416" i="21"/>
  <c r="E417" i="21"/>
  <c r="E418" i="21"/>
  <c r="E419" i="21"/>
  <c r="E420" i="21"/>
  <c r="E421" i="21"/>
  <c r="E422" i="21"/>
  <c r="E423" i="21"/>
  <c r="E424" i="21"/>
  <c r="E425" i="21"/>
  <c r="E426" i="21"/>
  <c r="E427" i="21"/>
  <c r="E428" i="21"/>
  <c r="E429" i="21"/>
  <c r="E430" i="21"/>
  <c r="E431" i="21"/>
  <c r="E432" i="21"/>
  <c r="E433" i="21"/>
  <c r="E434" i="21"/>
  <c r="E435" i="21"/>
  <c r="E436" i="21"/>
  <c r="E437" i="21"/>
  <c r="E438" i="21"/>
  <c r="E439" i="21"/>
  <c r="E440" i="21"/>
  <c r="E441" i="21"/>
  <c r="E442" i="21"/>
  <c r="E443" i="21"/>
  <c r="E444" i="21"/>
  <c r="E445" i="21"/>
  <c r="E446" i="21"/>
  <c r="E447" i="21"/>
  <c r="E448" i="21"/>
  <c r="E449" i="21"/>
  <c r="E450" i="21"/>
  <c r="E451" i="21"/>
  <c r="E452" i="21"/>
  <c r="E453" i="21"/>
  <c r="E454" i="21"/>
  <c r="E455" i="21"/>
  <c r="E456" i="21"/>
  <c r="E457" i="21"/>
  <c r="E458" i="21"/>
  <c r="E459" i="21"/>
  <c r="E460" i="21"/>
  <c r="E461" i="21"/>
  <c r="E462" i="21"/>
  <c r="E463" i="21"/>
  <c r="E464" i="21"/>
  <c r="E465" i="21"/>
  <c r="E466" i="21"/>
  <c r="E467" i="21"/>
  <c r="E468" i="21"/>
  <c r="E469" i="21"/>
  <c r="E470" i="21"/>
  <c r="E471" i="21"/>
  <c r="E472" i="21"/>
  <c r="E473" i="21"/>
  <c r="E474" i="21"/>
  <c r="E475" i="21"/>
  <c r="E476" i="21"/>
  <c r="E477" i="21"/>
  <c r="E478" i="21"/>
  <c r="E479" i="21"/>
  <c r="E480" i="21"/>
  <c r="E481" i="21"/>
  <c r="E482" i="21"/>
  <c r="E483" i="21"/>
  <c r="E484" i="21"/>
  <c r="E485" i="21"/>
  <c r="E486" i="21"/>
  <c r="E487" i="21"/>
  <c r="E488" i="21"/>
  <c r="E489" i="21"/>
  <c r="E490" i="21"/>
  <c r="E491" i="21"/>
  <c r="E492" i="21"/>
  <c r="E493" i="21"/>
  <c r="E494" i="21"/>
  <c r="E495" i="21"/>
  <c r="E496" i="21"/>
  <c r="E497" i="21"/>
  <c r="E498" i="21"/>
  <c r="E499" i="21"/>
  <c r="E500" i="21"/>
  <c r="E501" i="21"/>
  <c r="E502" i="21"/>
  <c r="E503" i="21"/>
  <c r="E504" i="21"/>
  <c r="E505" i="21"/>
  <c r="E506" i="21"/>
  <c r="E507" i="21"/>
  <c r="E508" i="21"/>
  <c r="E509" i="21"/>
  <c r="E510" i="21"/>
  <c r="E511" i="21"/>
  <c r="E512" i="21"/>
  <c r="E513" i="21"/>
  <c r="E514" i="21"/>
  <c r="E515" i="21"/>
  <c r="E516" i="21"/>
  <c r="E517" i="21"/>
  <c r="E518" i="21"/>
  <c r="E519" i="21"/>
  <c r="E520" i="21"/>
  <c r="E521" i="21"/>
  <c r="E522" i="21"/>
  <c r="E523" i="21"/>
  <c r="E524" i="21"/>
  <c r="E525" i="21"/>
  <c r="E526" i="21"/>
  <c r="E527" i="21"/>
  <c r="E528" i="21"/>
  <c r="E529" i="21"/>
  <c r="E530" i="21"/>
  <c r="E531" i="21"/>
  <c r="E532" i="21"/>
  <c r="E533" i="21"/>
  <c r="E534" i="21"/>
  <c r="E535" i="21"/>
  <c r="E186" i="21"/>
  <c r="B529" i="21" l="1"/>
  <c r="B530" i="21"/>
  <c r="B531" i="21"/>
  <c r="B532" i="21"/>
  <c r="B533" i="21"/>
  <c r="B534" i="21"/>
  <c r="B536" i="21"/>
  <c r="B537" i="21"/>
  <c r="B538" i="21"/>
  <c r="B539" i="21"/>
  <c r="J529" i="21"/>
  <c r="D36" i="25" s="1"/>
  <c r="J530" i="21"/>
  <c r="D37" i="25" s="1"/>
  <c r="J531" i="21"/>
  <c r="D38" i="25" s="1"/>
  <c r="J532" i="21"/>
  <c r="D39" i="25" s="1"/>
  <c r="J533" i="21"/>
  <c r="D40" i="25" s="1"/>
  <c r="J534" i="21"/>
  <c r="D41" i="25" s="1"/>
  <c r="J535" i="21"/>
  <c r="D42" i="25" s="1"/>
  <c r="J536" i="21"/>
  <c r="D43" i="25" s="1"/>
  <c r="J537" i="21"/>
  <c r="D44" i="25" s="1"/>
  <c r="M529" i="21"/>
  <c r="M530" i="21"/>
  <c r="M531" i="21"/>
  <c r="M532" i="21"/>
  <c r="M533" i="21"/>
  <c r="M527" i="21" l="1"/>
  <c r="M528" i="21"/>
  <c r="J528" i="21"/>
  <c r="D35" i="25" s="1"/>
  <c r="D48" i="25" s="1"/>
  <c r="B528" i="21"/>
  <c r="B527" i="21" l="1"/>
  <c r="J527" i="21"/>
  <c r="C46" i="25" s="1"/>
  <c r="B526" i="21" l="1"/>
  <c r="J526" i="21"/>
  <c r="C45" i="25" s="1"/>
  <c r="M525" i="21"/>
  <c r="M526" i="21"/>
  <c r="M523" i="21" l="1"/>
  <c r="M522" i="21"/>
  <c r="M521" i="21"/>
  <c r="M520" i="21"/>
  <c r="M519" i="21"/>
  <c r="M518" i="21"/>
  <c r="M517" i="21"/>
  <c r="M516" i="21"/>
  <c r="M515" i="21"/>
  <c r="M514" i="21"/>
  <c r="M513" i="21"/>
  <c r="M512" i="21"/>
  <c r="M511" i="21"/>
  <c r="M510" i="21"/>
  <c r="M509" i="21"/>
  <c r="M508" i="21"/>
  <c r="M507" i="21"/>
  <c r="M506" i="21"/>
  <c r="M505" i="21"/>
  <c r="M504" i="21"/>
  <c r="M503" i="21"/>
  <c r="M502" i="21"/>
  <c r="M501" i="21"/>
  <c r="M500" i="21"/>
  <c r="M499" i="21"/>
  <c r="M498" i="21"/>
  <c r="M497" i="21"/>
  <c r="M496" i="21"/>
  <c r="M495" i="21"/>
  <c r="M494" i="21"/>
  <c r="M493" i="21"/>
  <c r="M492" i="21"/>
  <c r="M491" i="21"/>
  <c r="M490" i="21"/>
  <c r="M489" i="21"/>
  <c r="M488" i="21"/>
  <c r="M487" i="21"/>
  <c r="M486" i="21"/>
  <c r="M485" i="21"/>
  <c r="M484" i="21"/>
  <c r="M483" i="21"/>
  <c r="M482" i="21"/>
  <c r="M481" i="21"/>
  <c r="M480" i="21"/>
  <c r="M479" i="21"/>
  <c r="M478" i="21"/>
  <c r="M477" i="21"/>
  <c r="M476" i="21"/>
  <c r="M475" i="21"/>
  <c r="M474" i="21"/>
  <c r="M473" i="21"/>
  <c r="M472" i="21"/>
  <c r="M471" i="21"/>
  <c r="M470" i="21"/>
  <c r="M469" i="21"/>
  <c r="M468" i="21"/>
  <c r="M467" i="21"/>
  <c r="M466" i="21"/>
  <c r="M465" i="21"/>
  <c r="M464" i="21"/>
  <c r="M463" i="21"/>
  <c r="M462" i="21"/>
  <c r="M461" i="21"/>
  <c r="M460" i="21"/>
  <c r="M459" i="21"/>
  <c r="M458" i="21"/>
  <c r="M457" i="21"/>
  <c r="M456" i="21"/>
  <c r="M455" i="21"/>
  <c r="M454" i="21"/>
  <c r="M453" i="21"/>
  <c r="M452" i="21"/>
  <c r="M451" i="21"/>
  <c r="M450" i="21"/>
  <c r="M449" i="21"/>
  <c r="M448" i="21"/>
  <c r="M447" i="21"/>
  <c r="M446" i="21"/>
  <c r="M445" i="21"/>
  <c r="M444" i="21"/>
  <c r="M443" i="21"/>
  <c r="M442" i="21"/>
  <c r="M441" i="21"/>
  <c r="M440" i="21"/>
  <c r="M439" i="21"/>
  <c r="M438" i="21"/>
  <c r="M437" i="21"/>
  <c r="M436" i="21"/>
  <c r="M435" i="21"/>
  <c r="M434" i="21"/>
  <c r="M433" i="21"/>
  <c r="M432" i="21"/>
  <c r="M431" i="21"/>
  <c r="M430" i="21"/>
  <c r="M429" i="21"/>
  <c r="M428" i="21"/>
  <c r="M427" i="21"/>
  <c r="M426" i="21"/>
  <c r="M425" i="21"/>
  <c r="M424" i="21"/>
  <c r="M423" i="21"/>
  <c r="M422" i="21"/>
  <c r="M421" i="21"/>
  <c r="M420" i="21"/>
  <c r="M419" i="21"/>
  <c r="M418" i="21"/>
  <c r="M417" i="21"/>
  <c r="M416" i="21"/>
  <c r="M415" i="21"/>
  <c r="M414" i="21"/>
  <c r="M413" i="21"/>
  <c r="M412" i="21"/>
  <c r="M411" i="21"/>
  <c r="M410" i="21"/>
  <c r="M409" i="21"/>
  <c r="M408" i="21"/>
  <c r="M407" i="21"/>
  <c r="M406" i="21"/>
  <c r="M405" i="21"/>
  <c r="M404" i="21"/>
  <c r="M403" i="21"/>
  <c r="M402" i="21"/>
  <c r="M401" i="21"/>
  <c r="M400" i="21"/>
  <c r="M399" i="21"/>
  <c r="M398" i="21"/>
  <c r="M397" i="21"/>
  <c r="M396" i="21"/>
  <c r="M395" i="21"/>
  <c r="M524" i="21"/>
  <c r="J525" i="21" l="1"/>
  <c r="C44" i="25" s="1"/>
  <c r="B525" i="21"/>
  <c r="B524" i="21" l="1"/>
  <c r="J524" i="21"/>
  <c r="C43" i="25" s="1"/>
  <c r="A523" i="21" l="1"/>
  <c r="A524" i="21" s="1"/>
  <c r="A525" i="21" s="1"/>
  <c r="A526" i="21" s="1"/>
  <c r="A527" i="21" s="1"/>
  <c r="A528" i="21" s="1"/>
  <c r="A529" i="21" s="1"/>
  <c r="A530" i="21" s="1"/>
  <c r="A531" i="21" s="1"/>
  <c r="A532" i="21" s="1"/>
  <c r="A533" i="21" s="1"/>
  <c r="A534" i="21" s="1"/>
  <c r="A535" i="21" s="1"/>
  <c r="A536" i="21" s="1"/>
  <c r="A537" i="21" s="1"/>
  <c r="A538" i="21" s="1"/>
  <c r="A539" i="21" s="1"/>
  <c r="A540" i="21" s="1"/>
  <c r="A541" i="21" s="1"/>
  <c r="A542" i="21" s="1"/>
  <c r="A543" i="21" s="1"/>
  <c r="A544" i="21" s="1"/>
  <c r="A545" i="21" s="1"/>
  <c r="A546" i="21" s="1"/>
  <c r="A547" i="21" s="1"/>
  <c r="A548" i="21" s="1"/>
  <c r="A549" i="21" s="1"/>
  <c r="A550" i="21" s="1"/>
  <c r="A551" i="21" s="1"/>
  <c r="A552" i="21" s="1"/>
  <c r="A553" i="21" s="1"/>
  <c r="A554" i="21" s="1"/>
  <c r="A555" i="21" s="1"/>
  <c r="A556" i="21" s="1"/>
  <c r="B523" i="21"/>
  <c r="J523" i="21"/>
  <c r="C42" i="25" s="1"/>
  <c r="J522" i="21" l="1"/>
  <c r="C41" i="25" s="1"/>
  <c r="B522" i="21"/>
  <c r="B520" i="21" l="1"/>
  <c r="B521" i="21"/>
  <c r="J520" i="21"/>
  <c r="C39" i="25" s="1"/>
  <c r="J521" i="21"/>
  <c r="C40" i="25" s="1"/>
  <c r="B519" i="21" l="1"/>
  <c r="J519" i="21"/>
  <c r="C38" i="25" s="1"/>
  <c r="B518" i="21" l="1"/>
  <c r="J518" i="21"/>
  <c r="C37" i="25" s="1"/>
  <c r="B517" i="21" l="1"/>
  <c r="J517" i="21"/>
  <c r="C36" i="25" s="1"/>
  <c r="B516" i="21" l="1"/>
  <c r="J516" i="21"/>
  <c r="C35" i="25" s="1"/>
  <c r="C48" i="25" s="1"/>
  <c r="B515" i="21" l="1"/>
  <c r="J515" i="21"/>
  <c r="B46" i="25" s="1"/>
  <c r="B514" i="21" l="1"/>
  <c r="J514" i="21"/>
  <c r="B45" i="25" s="1"/>
  <c r="B513" i="21" l="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401" i="21"/>
  <c r="B402" i="21"/>
  <c r="B403" i="21"/>
  <c r="B404" i="21"/>
  <c r="B405" i="21"/>
  <c r="B406" i="21"/>
  <c r="B407" i="21"/>
  <c r="B408" i="21"/>
  <c r="B409" i="21"/>
  <c r="B410" i="21"/>
  <c r="B411" i="21"/>
  <c r="B412" i="21"/>
  <c r="B413" i="21"/>
  <c r="B414" i="21"/>
  <c r="B415" i="21"/>
  <c r="B416" i="21"/>
  <c r="B417" i="21"/>
  <c r="B418" i="21"/>
  <c r="B419" i="21"/>
  <c r="B420" i="21"/>
  <c r="B421" i="21"/>
  <c r="B422" i="21"/>
  <c r="B423" i="21"/>
  <c r="B424" i="21"/>
  <c r="B425" i="21"/>
  <c r="B426" i="21"/>
  <c r="B427" i="21"/>
  <c r="B428" i="21"/>
  <c r="B429" i="21"/>
  <c r="B430" i="21"/>
  <c r="B431" i="21"/>
  <c r="B432" i="21"/>
  <c r="B433" i="21"/>
  <c r="B434" i="21"/>
  <c r="B435" i="21"/>
  <c r="B436" i="21"/>
  <c r="B437" i="21"/>
  <c r="B438" i="21"/>
  <c r="B439" i="21"/>
  <c r="B440" i="21"/>
  <c r="B441" i="21"/>
  <c r="B442" i="21"/>
  <c r="B443" i="21"/>
  <c r="B444" i="21"/>
  <c r="B445" i="21"/>
  <c r="B446" i="21"/>
  <c r="B447" i="21"/>
  <c r="B448" i="21"/>
  <c r="B449" i="21"/>
  <c r="B450" i="21"/>
  <c r="B451" i="21"/>
  <c r="B452" i="21"/>
  <c r="B453" i="21"/>
  <c r="B454" i="21"/>
  <c r="B455" i="21"/>
  <c r="B456" i="21"/>
  <c r="B457" i="21"/>
  <c r="B458" i="21"/>
  <c r="B459" i="21"/>
  <c r="B460" i="21"/>
  <c r="B461" i="21"/>
  <c r="B462" i="21"/>
  <c r="B463" i="21"/>
  <c r="B464" i="21"/>
  <c r="B465" i="21"/>
  <c r="B466" i="21"/>
  <c r="B467" i="21"/>
  <c r="B468" i="21"/>
  <c r="B469" i="21"/>
  <c r="B470" i="21"/>
  <c r="B471" i="21"/>
  <c r="B472" i="21"/>
  <c r="B473" i="21"/>
  <c r="B474" i="21"/>
  <c r="B475" i="21"/>
  <c r="B476" i="21"/>
  <c r="B477" i="21"/>
  <c r="B478" i="21"/>
  <c r="B479" i="21"/>
  <c r="B480" i="21"/>
  <c r="B481" i="21"/>
  <c r="B482" i="21"/>
  <c r="B483" i="21"/>
  <c r="B484" i="21"/>
  <c r="B485" i="21"/>
  <c r="B486" i="21"/>
  <c r="B487" i="21"/>
  <c r="B488" i="21"/>
  <c r="B489" i="21"/>
  <c r="B490" i="21"/>
  <c r="B491" i="21"/>
  <c r="B492" i="21"/>
  <c r="B493" i="21"/>
  <c r="B494" i="21"/>
  <c r="B495" i="21"/>
  <c r="B496" i="21"/>
  <c r="B497" i="21"/>
  <c r="B498" i="21"/>
  <c r="B499" i="21"/>
  <c r="B500" i="21"/>
  <c r="B501" i="21"/>
  <c r="B502" i="21"/>
  <c r="B503" i="21"/>
  <c r="B504" i="21"/>
  <c r="B505" i="21"/>
  <c r="B506" i="21"/>
  <c r="B507" i="21"/>
  <c r="B508" i="21"/>
  <c r="B509" i="21"/>
  <c r="B510" i="21"/>
  <c r="B511" i="21"/>
  <c r="B512" i="21"/>
  <c r="J513" i="21"/>
  <c r="B44" i="25" s="1"/>
  <c r="J512" i="21" l="1"/>
  <c r="B43" i="25" s="1"/>
  <c r="J511" i="21" l="1"/>
  <c r="B42" i="25" s="1"/>
  <c r="J510" i="21" l="1"/>
  <c r="B41" i="25" s="1"/>
  <c r="J508" i="21" l="1"/>
  <c r="B39" i="25" s="1"/>
  <c r="J509" i="21"/>
  <c r="B40" i="25" s="1"/>
  <c r="J507" i="21" l="1"/>
  <c r="B38" i="25" s="1"/>
  <c r="J506" i="21" l="1"/>
  <c r="B37" i="25" s="1"/>
  <c r="J505" i="21" l="1"/>
  <c r="B36" i="25" s="1"/>
  <c r="J504" i="21" l="1"/>
  <c r="B35" i="25" s="1"/>
  <c r="B48" i="25" s="1"/>
  <c r="J503" i="21" l="1"/>
  <c r="J502" i="21" l="1"/>
  <c r="J501" i="21" l="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103" i="21"/>
  <c r="J104" i="21"/>
  <c r="J105" i="21"/>
  <c r="J106" i="21"/>
  <c r="J107" i="21"/>
  <c r="J108" i="21"/>
  <c r="J109" i="21"/>
  <c r="J110" i="21"/>
  <c r="J111" i="21"/>
  <c r="J112" i="21"/>
  <c r="J113" i="21"/>
  <c r="J114" i="21"/>
  <c r="J115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38" i="21"/>
  <c r="J139" i="21"/>
  <c r="J140" i="21"/>
  <c r="J141" i="21"/>
  <c r="J142" i="21"/>
  <c r="J143" i="21"/>
  <c r="J144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196" i="21"/>
  <c r="J197" i="21"/>
  <c r="J198" i="21"/>
  <c r="J199" i="21"/>
  <c r="J200" i="21"/>
  <c r="J201" i="21"/>
  <c r="J202" i="21"/>
  <c r="J203" i="21"/>
  <c r="J204" i="21"/>
  <c r="J205" i="21"/>
  <c r="J206" i="21"/>
  <c r="J207" i="21"/>
  <c r="J208" i="21"/>
  <c r="J209" i="21"/>
  <c r="J210" i="21"/>
  <c r="J211" i="21"/>
  <c r="J212" i="21"/>
  <c r="J213" i="21"/>
  <c r="J214" i="21"/>
  <c r="J215" i="21"/>
  <c r="J216" i="21"/>
  <c r="J217" i="21"/>
  <c r="J218" i="21"/>
  <c r="J219" i="21"/>
  <c r="J220" i="21"/>
  <c r="J221" i="21"/>
  <c r="J222" i="21"/>
  <c r="J223" i="21"/>
  <c r="J224" i="21"/>
  <c r="J225" i="21"/>
  <c r="J226" i="21"/>
  <c r="J227" i="21"/>
  <c r="J228" i="21"/>
  <c r="J229" i="21"/>
  <c r="J230" i="21"/>
  <c r="J231" i="21"/>
  <c r="J232" i="21"/>
  <c r="J233" i="21"/>
  <c r="J234" i="21"/>
  <c r="J235" i="21"/>
  <c r="J236" i="21"/>
  <c r="J237" i="21"/>
  <c r="J238" i="21"/>
  <c r="J239" i="21"/>
  <c r="J240" i="21"/>
  <c r="J241" i="21"/>
  <c r="J242" i="21"/>
  <c r="J243" i="21"/>
  <c r="J244" i="21"/>
  <c r="J245" i="21"/>
  <c r="J246" i="21"/>
  <c r="J247" i="21"/>
  <c r="J248" i="21"/>
  <c r="J249" i="21"/>
  <c r="J250" i="21"/>
  <c r="J251" i="21"/>
  <c r="J252" i="21"/>
  <c r="J253" i="21"/>
  <c r="J254" i="21"/>
  <c r="J255" i="21"/>
  <c r="J256" i="21"/>
  <c r="J257" i="21"/>
  <c r="J258" i="21"/>
  <c r="J259" i="21"/>
  <c r="J260" i="21"/>
  <c r="J261" i="21"/>
  <c r="J262" i="21"/>
  <c r="J263" i="21"/>
  <c r="J264" i="21"/>
  <c r="J265" i="21"/>
  <c r="J266" i="21"/>
  <c r="J267" i="21"/>
  <c r="J268" i="21"/>
  <c r="J269" i="21"/>
  <c r="J270" i="21"/>
  <c r="J271" i="21"/>
  <c r="J272" i="21"/>
  <c r="J273" i="21"/>
  <c r="J274" i="21"/>
  <c r="J275" i="21"/>
  <c r="J276" i="21"/>
  <c r="J277" i="21"/>
  <c r="J278" i="21"/>
  <c r="J279" i="21"/>
  <c r="J280" i="21"/>
  <c r="J281" i="21"/>
  <c r="J282" i="21"/>
  <c r="J283" i="21"/>
  <c r="J284" i="21"/>
  <c r="J285" i="21"/>
  <c r="J286" i="21"/>
  <c r="J287" i="21"/>
  <c r="J288" i="21"/>
  <c r="J289" i="21"/>
  <c r="J290" i="21"/>
  <c r="J291" i="21"/>
  <c r="J292" i="21"/>
  <c r="J293" i="21"/>
  <c r="J294" i="21"/>
  <c r="J295" i="21"/>
  <c r="J296" i="21"/>
  <c r="J297" i="21"/>
  <c r="J298" i="21"/>
  <c r="J299" i="21"/>
  <c r="J300" i="21"/>
  <c r="J301" i="21"/>
  <c r="J302" i="21"/>
  <c r="J303" i="21"/>
  <c r="J304" i="21"/>
  <c r="J305" i="21"/>
  <c r="J306" i="21"/>
  <c r="J307" i="21"/>
  <c r="J308" i="21"/>
  <c r="J309" i="21"/>
  <c r="J310" i="21"/>
  <c r="J311" i="21"/>
  <c r="J312" i="21"/>
  <c r="J313" i="21"/>
  <c r="J314" i="21"/>
  <c r="J315" i="21"/>
  <c r="J316" i="21"/>
  <c r="J317" i="21"/>
  <c r="J318" i="21"/>
  <c r="J319" i="21"/>
  <c r="J320" i="21"/>
  <c r="J321" i="21"/>
  <c r="J322" i="21"/>
  <c r="J323" i="21"/>
  <c r="J324" i="21"/>
  <c r="J325" i="21"/>
  <c r="J326" i="21"/>
  <c r="J327" i="21"/>
  <c r="J328" i="21"/>
  <c r="J329" i="21"/>
  <c r="J330" i="21"/>
  <c r="J331" i="21"/>
  <c r="J332" i="21"/>
  <c r="J333" i="21"/>
  <c r="J334" i="21"/>
  <c r="J335" i="21"/>
  <c r="J336" i="21"/>
  <c r="J337" i="21"/>
  <c r="J338" i="21"/>
  <c r="J339" i="21"/>
  <c r="J340" i="21"/>
  <c r="J341" i="21"/>
  <c r="J342" i="21"/>
  <c r="J343" i="21"/>
  <c r="J344" i="21"/>
  <c r="J345" i="21"/>
  <c r="J346" i="21"/>
  <c r="J347" i="21"/>
  <c r="J348" i="21"/>
  <c r="J349" i="21"/>
  <c r="J350" i="21"/>
  <c r="J351" i="21"/>
  <c r="J352" i="21"/>
  <c r="J353" i="21"/>
  <c r="J354" i="21"/>
  <c r="J355" i="21"/>
  <c r="J356" i="21"/>
  <c r="J357" i="21"/>
  <c r="J358" i="21"/>
  <c r="J359" i="21"/>
  <c r="J360" i="21"/>
  <c r="J361" i="21"/>
  <c r="J362" i="21"/>
  <c r="J363" i="21"/>
  <c r="J364" i="21"/>
  <c r="J365" i="21"/>
  <c r="J366" i="21"/>
  <c r="J367" i="21"/>
  <c r="J368" i="21"/>
  <c r="J369" i="21"/>
  <c r="J370" i="21"/>
  <c r="J371" i="21"/>
  <c r="J372" i="21"/>
  <c r="J373" i="21"/>
  <c r="J374" i="21"/>
  <c r="J375" i="21"/>
  <c r="J376" i="21"/>
  <c r="J377" i="21"/>
  <c r="J378" i="21"/>
  <c r="J379" i="21"/>
  <c r="J380" i="21"/>
  <c r="J381" i="21"/>
  <c r="J382" i="21"/>
  <c r="J383" i="21"/>
  <c r="J384" i="21"/>
  <c r="J385" i="21"/>
  <c r="J386" i="21"/>
  <c r="J387" i="21"/>
  <c r="J388" i="21"/>
  <c r="J389" i="21"/>
  <c r="J390" i="21"/>
  <c r="J391" i="21"/>
  <c r="J392" i="21"/>
  <c r="J393" i="21"/>
  <c r="J394" i="21"/>
  <c r="J395" i="21"/>
  <c r="J396" i="21"/>
  <c r="J397" i="21"/>
  <c r="J398" i="21"/>
  <c r="J399" i="21"/>
  <c r="J400" i="21"/>
  <c r="J401" i="21"/>
  <c r="J402" i="21"/>
  <c r="J403" i="21"/>
  <c r="J404" i="21"/>
  <c r="J405" i="21"/>
  <c r="J406" i="21"/>
  <c r="J407" i="21"/>
  <c r="J408" i="21"/>
  <c r="J409" i="21"/>
  <c r="J410" i="21"/>
  <c r="J411" i="21"/>
  <c r="J412" i="21"/>
  <c r="J413" i="21"/>
  <c r="J414" i="21"/>
  <c r="J415" i="21"/>
  <c r="J416" i="21"/>
  <c r="J417" i="21"/>
  <c r="J418" i="21"/>
  <c r="J419" i="21"/>
  <c r="J420" i="21"/>
  <c r="J421" i="21"/>
  <c r="J422" i="21"/>
  <c r="J423" i="21"/>
  <c r="J424" i="21"/>
  <c r="J425" i="21"/>
  <c r="J426" i="21"/>
  <c r="J427" i="21"/>
  <c r="J428" i="21"/>
  <c r="J429" i="21"/>
  <c r="J430" i="21"/>
  <c r="J431" i="21"/>
  <c r="J432" i="21"/>
  <c r="J433" i="21"/>
  <c r="J434" i="21"/>
  <c r="J435" i="21"/>
  <c r="J436" i="21"/>
  <c r="J437" i="21"/>
  <c r="J438" i="21"/>
  <c r="J439" i="21"/>
  <c r="J440" i="21"/>
  <c r="J441" i="21"/>
  <c r="J442" i="21"/>
  <c r="J443" i="21"/>
  <c r="J444" i="21"/>
  <c r="J445" i="21"/>
  <c r="J446" i="21"/>
  <c r="J447" i="21"/>
  <c r="J448" i="21"/>
  <c r="J449" i="21"/>
  <c r="J450" i="21"/>
  <c r="J451" i="21"/>
  <c r="J452" i="21"/>
  <c r="J453" i="21"/>
  <c r="J454" i="21"/>
  <c r="J455" i="21"/>
  <c r="J456" i="21"/>
  <c r="J457" i="21"/>
  <c r="J458" i="21"/>
  <c r="J459" i="21"/>
  <c r="J460" i="21"/>
  <c r="J461" i="21"/>
  <c r="J462" i="21"/>
  <c r="J463" i="21"/>
  <c r="J464" i="21"/>
  <c r="J465" i="21"/>
  <c r="J466" i="21"/>
  <c r="J467" i="21"/>
  <c r="J468" i="21"/>
  <c r="J469" i="21"/>
  <c r="J470" i="21"/>
  <c r="J471" i="21"/>
  <c r="J472" i="21"/>
  <c r="J473" i="21"/>
  <c r="J474" i="21"/>
  <c r="J475" i="21"/>
  <c r="J476" i="21"/>
  <c r="J477" i="21"/>
  <c r="J478" i="21"/>
  <c r="J479" i="21"/>
  <c r="J480" i="21"/>
  <c r="J481" i="21"/>
  <c r="J482" i="21"/>
  <c r="J483" i="21"/>
  <c r="J484" i="21"/>
  <c r="J485" i="21"/>
  <c r="J486" i="21"/>
  <c r="J487" i="21"/>
  <c r="J488" i="21"/>
  <c r="J489" i="21"/>
  <c r="J490" i="21"/>
  <c r="J491" i="21"/>
  <c r="J492" i="21"/>
  <c r="J493" i="21"/>
  <c r="J494" i="21"/>
  <c r="J495" i="21"/>
  <c r="J496" i="21"/>
  <c r="J497" i="21"/>
  <c r="J498" i="21"/>
  <c r="J499" i="21"/>
  <c r="J500" i="21"/>
  <c r="B7" i="21" l="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184" i="21"/>
  <c r="B185" i="21"/>
  <c r="B6" i="21"/>
</calcChain>
</file>

<file path=xl/sharedStrings.xml><?xml version="1.0" encoding="utf-8"?>
<sst xmlns="http://schemas.openxmlformats.org/spreadsheetml/2006/main" count="77" uniqueCount="59">
  <si>
    <t>Annual</t>
  </si>
  <si>
    <t>Overseas arrivals - Visitors and settlers</t>
  </si>
  <si>
    <t>Permanent settler arrivals</t>
  </si>
  <si>
    <t>Original ('000)</t>
  </si>
  <si>
    <t>(b) Visitors are overseas visitors whose intended stay in Australia is less than 12 months.</t>
  </si>
  <si>
    <t>June</t>
  </si>
  <si>
    <t xml:space="preserve">May 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</si>
  <si>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</si>
  <si>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</si>
  <si>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</si>
  <si>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</si>
  <si>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</si>
  <si>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</si>
  <si>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</si>
  <si>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</si>
  <si>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</si>
  <si>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</si>
  <si>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Settlers (c) – '000</t>
  </si>
  <si>
    <t xml:space="preserve">Visitors (a) (b) – '000 </t>
  </si>
  <si>
    <t>Month</t>
  </si>
  <si>
    <t>7.3 Overseas arrivals—visitors and settlers</t>
  </si>
  <si>
    <t>Trend ('000)</t>
  </si>
  <si>
    <t>3401.0, T03:
A85249474L</t>
  </si>
  <si>
    <t>Trend (flow)</t>
  </si>
  <si>
    <t>Short-term visitor arrivals</t>
  </si>
  <si>
    <t>3401.0, T01:
A85232567K</t>
  </si>
  <si>
    <t>Original (flow)</t>
  </si>
  <si>
    <t xml:space="preserve">(c) Settlers are travellers who hold migrant visas, New Zealand citizens who indicate an </t>
  </si>
  <si>
    <t>intention to settle, and those who are otherwise eligible to settle.</t>
  </si>
  <si>
    <t>Source:</t>
  </si>
  <si>
    <t>Related publications</t>
  </si>
  <si>
    <t>Department of Home Affairs, Migration programme statistics</t>
  </si>
  <si>
    <t>Tourism Research Australia, International visitor survey</t>
  </si>
  <si>
    <t>Moving average (for chart)</t>
  </si>
  <si>
    <r>
      <t xml:space="preserve">ABS, </t>
    </r>
    <r>
      <rPr>
        <i/>
        <sz val="8"/>
        <color rgb="FF398BCA"/>
        <rFont val="Calibri"/>
        <family val="2"/>
      </rPr>
      <t>Migration</t>
    </r>
    <r>
      <rPr>
        <sz val="8"/>
        <color rgb="FF398BCA"/>
        <rFont val="Calibri"/>
        <family val="2"/>
      </rPr>
      <t>, cat. no. 3412.0</t>
    </r>
  </si>
  <si>
    <r>
      <t xml:space="preserve">ABS, </t>
    </r>
    <r>
      <rPr>
        <i/>
        <sz val="8"/>
        <color rgb="FF398BCA"/>
        <rFont val="Calibri"/>
        <family val="2"/>
      </rPr>
      <t>Australian demographic statistics</t>
    </r>
    <r>
      <rPr>
        <sz val="8"/>
        <color rgb="FF398BCA"/>
        <rFont val="Calibri"/>
        <family val="2"/>
      </rPr>
      <t>, cat. no. 3101.0</t>
    </r>
  </si>
  <si>
    <r>
      <t xml:space="preserve"> ABS, </t>
    </r>
    <r>
      <rPr>
        <i/>
        <sz val="8"/>
        <color rgb="FF398BCA"/>
        <rFont val="Calibri"/>
        <family val="2"/>
      </rPr>
      <t>Overseas arrivals and departures</t>
    </r>
    <r>
      <rPr>
        <sz val="8"/>
        <color rgb="FF398BCA"/>
        <rFont val="Calibri"/>
        <family val="2"/>
      </rPr>
      <t>, cat. no. 3401.0</t>
    </r>
  </si>
  <si>
    <t>2017–18</t>
  </si>
  <si>
    <t>2018–19</t>
  </si>
  <si>
    <t>2019–20</t>
  </si>
  <si>
    <t>..</t>
  </si>
  <si>
    <t>Seasonally adjusted ('000)</t>
  </si>
  <si>
    <t>Seasonally adjusted  (flow)</t>
  </si>
  <si>
    <t>SUSPENSION OF TREND ESTIMATES</t>
  </si>
  <si>
    <t>The trend estimates have been suspended from February 2020 for all Short-term Visitor Arrival (STVA) and Short-term Resident Return (STRR) series due to the impact of the COVID-19 pandemic on international travel.</t>
  </si>
  <si>
    <t>The trend estimates have been suspended from February 2020 for all Short-term Visitor Arrival (STVA) due to the impact of the COVID-19 pandemic on international travel.</t>
  </si>
  <si>
    <t xml:space="preserve">Please Note: Trend has been suspended from February 2020 and seasonally adjusted has been suspended from April 2020 due to the impact of the COVID-19 pandemic on international travel. </t>
  </si>
  <si>
    <t>(a) Monthly figures are original</t>
  </si>
  <si>
    <t>Number of movements ;  Short-term Visitors arriving ; A85375847A</t>
  </si>
  <si>
    <r>
      <rPr>
        <b/>
        <sz val="8"/>
        <color indexed="10"/>
        <rFont val="Arial"/>
        <family val="2"/>
      </rPr>
      <t>Please Note:</t>
    </r>
    <r>
      <rPr>
        <sz val="8"/>
        <color indexed="10"/>
        <rFont val="Arial"/>
        <family val="2"/>
      </rPr>
      <t xml:space="preserve">
</t>
    </r>
    <r>
      <rPr>
        <b/>
        <u/>
        <sz val="8"/>
        <color indexed="10"/>
        <rFont val="Arial"/>
        <family val="2"/>
      </rPr>
      <t>Trend</t>
    </r>
    <r>
      <rPr>
        <sz val="8"/>
        <color indexed="10"/>
        <rFont val="Arial"/>
        <family val="2"/>
      </rPr>
      <t xml:space="preserve"> has been suspended from February 2020 due to the impact of the COVID-19 pandemic on international travel. For the previous trend for short-term resident returns please refer to column BR in Table 7, for short-term visitor arrivals please refer to column BR in Table 3.
</t>
    </r>
    <r>
      <rPr>
        <b/>
        <u/>
        <sz val="8"/>
        <color indexed="10"/>
        <rFont val="Arial"/>
        <family val="2"/>
      </rPr>
      <t>Seasonally adjusted</t>
    </r>
    <r>
      <rPr>
        <sz val="8"/>
        <color indexed="10"/>
        <rFont val="Arial"/>
        <family val="2"/>
      </rPr>
      <t xml:space="preserve"> has been suspended from April 2020 due to the impact of the COVID-19 pandemic on international travel. For the previous seasonally adjusted for short-term resident returns please refer to column BR in Table 8, for short-term visitor arrivals please refer to column BR in Table 4.
For more information, please see the end of the Data Quality Issues Appendix.</t>
    </r>
  </si>
  <si>
    <t>Number of movements ;  Permanent Arrivals ; Original  = A85232567K</t>
  </si>
  <si>
    <t>Table 1: Total Movement, Arrivals - Category of Movement</t>
  </si>
  <si>
    <t>the seasonally adjusted estimates for all Short-term Visitor Arrival (STVA) and Short-term Resident Return (STRR) series have been suspended from April 2020 due to the impact of the COVID-19 pandemic on international travel.</t>
  </si>
  <si>
    <t>A85375847A</t>
  </si>
  <si>
    <r>
      <rPr>
        <strike/>
        <sz val="10"/>
        <color rgb="FF333333"/>
        <rFont val="Calibri"/>
        <family val="2"/>
        <scheme val="minor"/>
      </rPr>
      <t>Appropriate seasonally adjusted estimates can be produced and will continue to be published as usua</t>
    </r>
    <r>
      <rPr>
        <sz val="10"/>
        <color rgb="FF333333"/>
        <rFont val="Calibri"/>
        <family val="2"/>
        <scheme val="minor"/>
      </rPr>
      <t>l. The trend estimates will be reintroduced when patterns in the underlying behaviour of passenger travel movements stabilise.</t>
    </r>
  </si>
  <si>
    <t>2020–21</t>
  </si>
  <si>
    <t>https://www.abs.gov.au/statistics/industry/tourism-and-transport/overseas-arrivals-and-departures-australia/latest-release</t>
  </si>
  <si>
    <t>Next source data update available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</si>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</sst>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General_)"/>
    <numFmt numFmtId="165" formatCode="0.0"/>
    <numFmt numFmtId="166" formatCode="#\ ##0"/>
    <numFmt numFmtId="167" formatCode="mmm\ yy"/>
    <numFmt numFmtId="168" formatCode="0;\-0;0;@"/>
    <numFmt numFmtId="169" formatCode="#\ ##0.0"/>
    <numFmt numFmtId="170" formatCode="_-* #,##0_-;\-* #,##0_-;_-* &quot;-&quot;??_-;_-@_-"/>
    <numFmt numFmtId="171" formatCode="####0.0"/>
    <numFmt numFmtId="172" formatCode="0.00;\-0.00;0.00;@"/>
    <numFmt numFmtId="173" formatCode="0.0;\-0.0;0.0;@"/>
    <numFmt numFmtId="174" formatCode="_-* #,##0.0_-;\-* #,##0.0_-;_-* &quot;-&quot;??_-;_-@_-"/>
    <numFmt numFmtId="175" formatCode="[$-C09]d\ mmmm\ yyyy;@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Geneva"/>
    </font>
    <font>
      <sz val="9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sz val="9"/>
      <color theme="0" tint="-0.499984740745262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8"/>
      <color rgb="FF398BCA"/>
      <name val="Calibri"/>
      <family val="2"/>
    </font>
    <font>
      <b/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i/>
      <sz val="8"/>
      <color rgb="FF398BCA"/>
      <name val="Calibri"/>
      <family val="2"/>
    </font>
    <font>
      <u/>
      <sz val="10"/>
      <color indexed="12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10"/>
      <name val="Arial"/>
      <family val="2"/>
    </font>
    <font>
      <b/>
      <u/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rgb="FFFF0000"/>
      <name val="Arial"/>
      <family val="2"/>
    </font>
    <font>
      <i/>
      <sz val="10"/>
      <name val="Calibri"/>
      <family val="2"/>
      <scheme val="minor"/>
    </font>
    <font>
      <sz val="10"/>
      <name val="Segoe UI"/>
      <family val="2"/>
    </font>
    <font>
      <strike/>
      <sz val="10"/>
      <color rgb="FF33333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23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9" fontId="1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9" fillId="0" borderId="0"/>
    <xf numFmtId="0" fontId="25" fillId="0" borderId="0" applyNumberForma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10" fillId="0" borderId="0" xfId="0" applyFont="1"/>
    <xf numFmtId="0" fontId="11" fillId="0" borderId="0" xfId="0" applyFont="1"/>
    <xf numFmtId="166" fontId="11" fillId="0" borderId="0" xfId="0" applyNumberFormat="1" applyFont="1"/>
    <xf numFmtId="0" fontId="11" fillId="0" borderId="0" xfId="0" applyFont="1" applyAlignment="1" applyProtection="1">
      <alignment horizontal="right" wrapText="1"/>
    </xf>
    <xf numFmtId="0" fontId="11" fillId="0" borderId="0" xfId="0" applyFont="1" applyAlignment="1">
      <alignment horizontal="right"/>
    </xf>
    <xf numFmtId="17" fontId="11" fillId="0" borderId="0" xfId="0" applyNumberFormat="1" applyFont="1" applyAlignment="1" applyProtection="1">
      <alignment horizontal="right"/>
    </xf>
    <xf numFmtId="17" fontId="11" fillId="0" borderId="0" xfId="0" quotePrefix="1" applyNumberFormat="1" applyFont="1" applyAlignment="1" applyProtection="1">
      <alignment horizontal="right"/>
    </xf>
    <xf numFmtId="165" fontId="11" fillId="0" borderId="0" xfId="0" applyNumberFormat="1" applyFont="1" applyAlignment="1" applyProtection="1">
      <alignment horizontal="right" wrapText="1"/>
    </xf>
    <xf numFmtId="168" fontId="11" fillId="0" borderId="0" xfId="0" applyNumberFormat="1" applyFont="1" applyAlignment="1"/>
    <xf numFmtId="167" fontId="11" fillId="0" borderId="0" xfId="0" applyNumberFormat="1" applyFont="1" applyAlignment="1" applyProtection="1">
      <alignment horizontal="right"/>
    </xf>
    <xf numFmtId="0" fontId="11" fillId="0" borderId="0" xfId="0" applyFont="1" applyAlignment="1">
      <alignment horizontal="right" wrapText="1"/>
    </xf>
    <xf numFmtId="165" fontId="11" fillId="0" borderId="0" xfId="0" applyNumberFormat="1" applyFont="1"/>
    <xf numFmtId="164" fontId="11" fillId="0" borderId="0" xfId="0" applyNumberFormat="1" applyFont="1" applyProtection="1"/>
    <xf numFmtId="16" fontId="11" fillId="0" borderId="0" xfId="0" quotePrefix="1" applyNumberFormat="1" applyFont="1" applyAlignment="1">
      <alignment horizontal="right" wrapText="1"/>
    </xf>
    <xf numFmtId="0" fontId="11" fillId="0" borderId="0" xfId="0" quotePrefix="1" applyFont="1" applyAlignment="1">
      <alignment horizontal="right"/>
    </xf>
    <xf numFmtId="0" fontId="11" fillId="0" borderId="0" xfId="2" applyFont="1" applyBorder="1"/>
    <xf numFmtId="0" fontId="10" fillId="0" borderId="0" xfId="0" applyFont="1" applyAlignment="1">
      <alignment horizontal="center"/>
    </xf>
    <xf numFmtId="0" fontId="20" fillId="0" borderId="0" xfId="0" applyFont="1"/>
    <xf numFmtId="170" fontId="11" fillId="0" borderId="0" xfId="1" applyNumberFormat="1" applyFont="1" applyAlignment="1"/>
    <xf numFmtId="0" fontId="12" fillId="0" borderId="0" xfId="2" applyFont="1" applyBorder="1" applyAlignment="1">
      <alignment horizontal="left"/>
    </xf>
    <xf numFmtId="0" fontId="12" fillId="0" borderId="0" xfId="2" applyFont="1" applyBorder="1"/>
    <xf numFmtId="0" fontId="19" fillId="0" borderId="0" xfId="3" applyFont="1" applyBorder="1" applyAlignment="1" applyProtection="1"/>
    <xf numFmtId="0" fontId="11" fillId="0" borderId="0" xfId="2" applyNumberFormat="1" applyFont="1" applyBorder="1"/>
    <xf numFmtId="172" fontId="21" fillId="0" borderId="0" xfId="0" applyNumberFormat="1" applyFont="1" applyAlignment="1"/>
    <xf numFmtId="0" fontId="22" fillId="0" borderId="0" xfId="0" applyFont="1" applyAlignment="1">
      <alignment horizontal="right" wrapText="1"/>
    </xf>
    <xf numFmtId="168" fontId="23" fillId="0" borderId="0" xfId="0" applyNumberFormat="1" applyFont="1" applyAlignment="1"/>
    <xf numFmtId="17" fontId="11" fillId="0" borderId="0" xfId="0" applyNumberFormat="1" applyFont="1" applyFill="1" applyAlignment="1" applyProtection="1">
      <alignment horizontal="right"/>
    </xf>
    <xf numFmtId="165" fontId="11" fillId="0" borderId="0" xfId="0" applyNumberFormat="1" applyFont="1" applyFill="1" applyAlignment="1" applyProtection="1">
      <alignment horizontal="right" wrapText="1"/>
    </xf>
    <xf numFmtId="0" fontId="11" fillId="0" borderId="0" xfId="0" applyFont="1" applyFill="1"/>
    <xf numFmtId="168" fontId="11" fillId="0" borderId="0" xfId="0" applyNumberFormat="1" applyFont="1" applyFill="1" applyAlignment="1"/>
    <xf numFmtId="165" fontId="11" fillId="0" borderId="0" xfId="0" applyNumberFormat="1" applyFont="1" applyFill="1"/>
    <xf numFmtId="165" fontId="11" fillId="0" borderId="1" xfId="0" applyNumberFormat="1" applyFont="1" applyBorder="1" applyAlignment="1" applyProtection="1">
      <alignment horizontal="right" wrapText="1"/>
    </xf>
    <xf numFmtId="0" fontId="11" fillId="0" borderId="1" xfId="0" applyFont="1" applyBorder="1"/>
    <xf numFmtId="170" fontId="11" fillId="0" borderId="1" xfId="1" applyNumberFormat="1" applyFont="1" applyBorder="1" applyAlignment="1"/>
    <xf numFmtId="17" fontId="11" fillId="0" borderId="0" xfId="0" quotePrefix="1" applyNumberFormat="1" applyFont="1" applyBorder="1" applyAlignment="1" applyProtection="1">
      <alignment horizontal="right"/>
    </xf>
    <xf numFmtId="165" fontId="16" fillId="0" borderId="0" xfId="2" applyNumberFormat="1" applyFont="1" applyBorder="1"/>
    <xf numFmtId="170" fontId="24" fillId="0" borderId="0" xfId="1" applyNumberFormat="1" applyFont="1" applyAlignment="1"/>
    <xf numFmtId="0" fontId="16" fillId="0" borderId="0" xfId="2" applyFont="1" applyFill="1" applyBorder="1"/>
    <xf numFmtId="166" fontId="11" fillId="0" borderId="0" xfId="2" applyNumberFormat="1" applyFont="1" applyBorder="1"/>
    <xf numFmtId="168" fontId="11" fillId="0" borderId="0" xfId="2" applyNumberFormat="1" applyFont="1" applyBorder="1" applyAlignment="1"/>
    <xf numFmtId="168" fontId="12" fillId="0" borderId="0" xfId="2" applyNumberFormat="1" applyFont="1" applyBorder="1" applyAlignment="1"/>
    <xf numFmtId="166" fontId="11" fillId="0" borderId="0" xfId="2" applyNumberFormat="1" applyFont="1" applyBorder="1" applyAlignment="1"/>
    <xf numFmtId="0" fontId="11" fillId="0" borderId="0" xfId="2" applyFont="1" applyBorder="1" applyAlignment="1"/>
    <xf numFmtId="0" fontId="16" fillId="0" borderId="0" xfId="2" applyNumberFormat="1" applyFont="1" applyBorder="1"/>
    <xf numFmtId="170" fontId="11" fillId="0" borderId="0" xfId="1" applyNumberFormat="1" applyFont="1" applyBorder="1"/>
    <xf numFmtId="165" fontId="11" fillId="0" borderId="0" xfId="2" applyNumberFormat="1" applyFont="1" applyBorder="1"/>
    <xf numFmtId="0" fontId="16" fillId="0" borderId="0" xfId="2" applyFont="1" applyBorder="1"/>
    <xf numFmtId="169" fontId="16" fillId="0" borderId="0" xfId="2" applyNumberFormat="1" applyFont="1" applyBorder="1" applyAlignment="1" applyProtection="1">
      <alignment horizontal="right"/>
    </xf>
    <xf numFmtId="169" fontId="11" fillId="0" borderId="0" xfId="2" applyNumberFormat="1" applyFont="1" applyBorder="1"/>
    <xf numFmtId="170" fontId="11" fillId="0" borderId="0" xfId="2" applyNumberFormat="1" applyFont="1" applyBorder="1"/>
    <xf numFmtId="2" fontId="11" fillId="0" borderId="0" xfId="2" applyNumberFormat="1" applyFont="1" applyBorder="1"/>
    <xf numFmtId="171" fontId="16" fillId="0" borderId="0" xfId="2" applyNumberFormat="1" applyFont="1" applyBorder="1" applyAlignment="1">
      <alignment horizontal="right"/>
    </xf>
    <xf numFmtId="0" fontId="17" fillId="0" borderId="0" xfId="2" applyFont="1" applyBorder="1"/>
    <xf numFmtId="0" fontId="12" fillId="0" borderId="0" xfId="2" applyFont="1" applyBorder="1" applyAlignment="1"/>
    <xf numFmtId="0" fontId="26" fillId="0" borderId="0" xfId="2" applyFont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2" borderId="0" xfId="2" applyFont="1" applyFill="1" applyBorder="1"/>
    <xf numFmtId="0" fontId="30" fillId="2" borderId="0" xfId="2" applyFont="1" applyFill="1" applyBorder="1"/>
    <xf numFmtId="0" fontId="31" fillId="2" borderId="0" xfId="2" applyNumberFormat="1" applyFont="1" applyFill="1" applyBorder="1"/>
    <xf numFmtId="0" fontId="32" fillId="2" borderId="0" xfId="2" applyFont="1" applyFill="1" applyBorder="1"/>
    <xf numFmtId="0" fontId="32" fillId="2" borderId="0" xfId="2" applyFont="1" applyFill="1" applyBorder="1" applyAlignment="1">
      <alignment horizontal="right"/>
    </xf>
    <xf numFmtId="0" fontId="33" fillId="3" borderId="0" xfId="2" applyFont="1" applyFill="1" applyBorder="1" applyAlignment="1">
      <alignment horizontal="left" vertical="center"/>
    </xf>
    <xf numFmtId="0" fontId="34" fillId="3" borderId="0" xfId="2" applyNumberFormat="1" applyFont="1" applyFill="1" applyBorder="1" applyAlignment="1">
      <alignment vertical="center"/>
    </xf>
    <xf numFmtId="0" fontId="16" fillId="0" borderId="2" xfId="2" applyFont="1" applyFill="1" applyBorder="1"/>
    <xf numFmtId="171" fontId="16" fillId="0" borderId="2" xfId="2" applyNumberFormat="1" applyFont="1" applyBorder="1" applyAlignment="1">
      <alignment horizontal="right"/>
    </xf>
    <xf numFmtId="0" fontId="18" fillId="0" borderId="0" xfId="2" applyFont="1" applyBorder="1" applyAlignment="1"/>
    <xf numFmtId="173" fontId="23" fillId="0" borderId="0" xfId="0" applyNumberFormat="1" applyFont="1" applyAlignment="1"/>
    <xf numFmtId="0" fontId="12" fillId="0" borderId="0" xfId="2" applyFont="1" applyBorder="1" applyAlignment="1">
      <alignment horizontal="left" indent="1"/>
    </xf>
    <xf numFmtId="170" fontId="11" fillId="0" borderId="0" xfId="1" applyNumberFormat="1" applyFont="1" applyBorder="1" applyAlignment="1"/>
    <xf numFmtId="0" fontId="36" fillId="0" borderId="0" xfId="3" applyFont="1" applyAlignment="1" applyProtection="1"/>
    <xf numFmtId="165" fontId="11" fillId="4" borderId="0" xfId="0" applyNumberFormat="1" applyFont="1" applyFill="1" applyAlignment="1">
      <alignment horizontal="right"/>
    </xf>
    <xf numFmtId="0" fontId="11" fillId="4" borderId="0" xfId="0" applyFont="1" applyFill="1"/>
    <xf numFmtId="170" fontId="24" fillId="4" borderId="0" xfId="1" applyNumberFormat="1" applyFont="1" applyFill="1" applyAlignment="1">
      <alignment horizontal="right"/>
    </xf>
    <xf numFmtId="17" fontId="11" fillId="4" borderId="0" xfId="0" applyNumberFormat="1" applyFont="1" applyFill="1" applyAlignment="1">
      <alignment horizontal="left"/>
    </xf>
    <xf numFmtId="0" fontId="10" fillId="0" borderId="0" xfId="0" applyFont="1" applyAlignment="1" applyProtection="1"/>
    <xf numFmtId="174" fontId="11" fillId="0" borderId="0" xfId="1" applyNumberFormat="1" applyFont="1" applyAlignment="1" applyProtection="1">
      <alignment horizontal="right" wrapText="1"/>
    </xf>
    <xf numFmtId="174" fontId="11" fillId="4" borderId="0" xfId="1" applyNumberFormat="1" applyFont="1" applyFill="1" applyAlignment="1" applyProtection="1">
      <alignment horizontal="right" wrapText="1"/>
    </xf>
    <xf numFmtId="174" fontId="11" fillId="0" borderId="0" xfId="1" applyNumberFormat="1" applyFont="1" applyFill="1" applyAlignment="1" applyProtection="1">
      <alignment horizontal="right" wrapText="1"/>
    </xf>
    <xf numFmtId="174" fontId="24" fillId="0" borderId="0" xfId="1" applyNumberFormat="1" applyFont="1" applyAlignment="1"/>
    <xf numFmtId="0" fontId="43" fillId="0" borderId="0" xfId="0" applyFont="1"/>
    <xf numFmtId="0" fontId="44" fillId="0" borderId="0" xfId="0" applyFont="1"/>
    <xf numFmtId="174" fontId="24" fillId="0" borderId="0" xfId="1" applyNumberFormat="1" applyFont="1" applyFill="1" applyAlignment="1"/>
    <xf numFmtId="0" fontId="39" fillId="0" borderId="0" xfId="15" applyFont="1" applyAlignment="1">
      <alignment horizontal="left"/>
    </xf>
    <xf numFmtId="0" fontId="42" fillId="0" borderId="0" xfId="15" applyFont="1" applyAlignment="1">
      <alignment horizontal="left"/>
    </xf>
    <xf numFmtId="0" fontId="23" fillId="0" borderId="0" xfId="0" applyFont="1" applyAlignment="1">
      <alignment horizontal="right"/>
    </xf>
    <xf numFmtId="0" fontId="46" fillId="0" borderId="0" xfId="0" applyFont="1" applyAlignment="1">
      <alignment horizontal="right" wrapText="1"/>
    </xf>
    <xf numFmtId="0" fontId="13" fillId="0" borderId="0" xfId="0" applyFont="1"/>
    <xf numFmtId="0" fontId="14" fillId="0" borderId="0" xfId="3" applyAlignment="1" applyProtection="1"/>
    <xf numFmtId="170" fontId="23" fillId="0" borderId="0" xfId="1" applyNumberFormat="1" applyFont="1" applyAlignment="1"/>
    <xf numFmtId="170" fontId="47" fillId="0" borderId="0" xfId="1" applyNumberFormat="1" applyFont="1"/>
    <xf numFmtId="170" fontId="47" fillId="0" borderId="0" xfId="1" applyNumberFormat="1" applyFont="1" applyAlignment="1"/>
    <xf numFmtId="170" fontId="23" fillId="0" borderId="0" xfId="1" applyNumberFormat="1" applyFont="1"/>
    <xf numFmtId="168" fontId="23" fillId="0" borderId="0" xfId="0" applyNumberFormat="1" applyFont="1"/>
    <xf numFmtId="175" fontId="16" fillId="0" borderId="0" xfId="2" applyNumberFormat="1" applyFont="1" applyBorder="1" applyAlignment="1">
      <alignment horizontal="left" vertical="center"/>
    </xf>
    <xf numFmtId="0" fontId="38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10" fillId="0" borderId="0" xfId="0" applyFont="1" applyAlignment="1" applyProtection="1">
      <alignment horizontal="center"/>
    </xf>
    <xf numFmtId="0" fontId="10" fillId="0" borderId="0" xfId="0" applyFont="1" applyAlignment="1">
      <alignment horizontal="center"/>
    </xf>
  </cellXfs>
  <cellStyles count="23">
    <cellStyle name="Comma" xfId="1" builtinId="3"/>
    <cellStyle name="Hyperlink" xfId="3" builtinId="8"/>
    <cellStyle name="Hyperlink 2" xfId="11" xr:uid="{00000000-0005-0000-0000-000002000000}"/>
    <cellStyle name="Hyperlink 3" xfId="14" xr:uid="{00000000-0005-0000-0000-000003000000}"/>
    <cellStyle name="Normal" xfId="0" builtinId="0"/>
    <cellStyle name="Normal 10" xfId="17" xr:uid="{00000000-0005-0000-0000-000005000000}"/>
    <cellStyle name="Normal 11" xfId="18" xr:uid="{9896ABF7-FDC9-4D55-BE80-3FE726B44A53}"/>
    <cellStyle name="Normal 12" xfId="19" xr:uid="{9B25215F-DE56-4265-B12A-F2E10E2E07D5}"/>
    <cellStyle name="Normal 13" xfId="20" xr:uid="{BFB9C94E-BAA9-4258-8F48-909589A6EB6C}"/>
    <cellStyle name="Normal 14" xfId="21" xr:uid="{2ABF2684-E31D-45A5-A918-60B0E83CF923}"/>
    <cellStyle name="Normal 15" xfId="22" xr:uid="{3B090833-B013-4D75-999D-3165476A1F27}"/>
    <cellStyle name="Normal 2" xfId="2" xr:uid="{00000000-0005-0000-0000-000006000000}"/>
    <cellStyle name="Normal 2 2" xfId="12" xr:uid="{00000000-0005-0000-0000-000007000000}"/>
    <cellStyle name="Normal 3" xfId="4" xr:uid="{00000000-0005-0000-0000-000008000000}"/>
    <cellStyle name="Normal 4" xfId="5" xr:uid="{00000000-0005-0000-0000-000009000000}"/>
    <cellStyle name="Normal 4 2" xfId="6" xr:uid="{00000000-0005-0000-0000-00000A000000}"/>
    <cellStyle name="Normal 5" xfId="7" xr:uid="{00000000-0005-0000-0000-00000B000000}"/>
    <cellStyle name="Normal 5 2" xfId="8" xr:uid="{00000000-0005-0000-0000-00000C000000}"/>
    <cellStyle name="Normal 6" xfId="9" xr:uid="{00000000-0005-0000-0000-00000D000000}"/>
    <cellStyle name="Normal 7" xfId="13" xr:uid="{00000000-0005-0000-0000-00000E000000}"/>
    <cellStyle name="Normal 8" xfId="15" xr:uid="{00000000-0005-0000-0000-00000F000000}"/>
    <cellStyle name="Normal 9" xfId="16" xr:uid="{00000000-0005-0000-0000-000010000000}"/>
    <cellStyle name="Percent 4" xfId="10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99E3C"/>
      <color rgb="FF398BCA"/>
      <color rgb="FFDCE6EE"/>
      <color rgb="FF033C59"/>
      <color rgb="FF063C59"/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Settlers '000 </a:t>
            </a:r>
          </a:p>
        </c:rich>
      </c:tx>
      <c:layout>
        <c:manualLayout>
          <c:xMode val="edge"/>
          <c:yMode val="edge"/>
          <c:x val="1.2437688465120519E-2"/>
          <c:y val="1.7182233846210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244094488188979E-2"/>
          <c:y val="9.9735566299401335E-2"/>
          <c:w val="0.91102141899411637"/>
          <c:h val="0.81846096519967182"/>
        </c:manualLayout>
      </c:layout>
      <c:lineChart>
        <c:grouping val="standard"/>
        <c:varyColors val="0"/>
        <c:ser>
          <c:idx val="0"/>
          <c:order val="0"/>
          <c:tx>
            <c:v>Settler numbers</c:v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'7.3 Data'!$A$415:$A$567</c:f>
              <c:numCache>
                <c:formatCode>mmm\ yy</c:formatCode>
                <c:ptCount val="153"/>
                <c:pt idx="0">
                  <c:v>40210</c:v>
                </c:pt>
                <c:pt idx="1">
                  <c:v>40238</c:v>
                </c:pt>
                <c:pt idx="2">
                  <c:v>40269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40544</c:v>
                </c:pt>
                <c:pt idx="12">
                  <c:v>40575</c:v>
                </c:pt>
                <c:pt idx="13">
                  <c:v>40603</c:v>
                </c:pt>
                <c:pt idx="14">
                  <c:v>40634</c:v>
                </c:pt>
                <c:pt idx="15">
                  <c:v>40664</c:v>
                </c:pt>
                <c:pt idx="16">
                  <c:v>40695</c:v>
                </c:pt>
                <c:pt idx="17">
                  <c:v>40725</c:v>
                </c:pt>
                <c:pt idx="18">
                  <c:v>40756</c:v>
                </c:pt>
                <c:pt idx="19">
                  <c:v>40787</c:v>
                </c:pt>
                <c:pt idx="20">
                  <c:v>40817</c:v>
                </c:pt>
                <c:pt idx="21">
                  <c:v>40848</c:v>
                </c:pt>
                <c:pt idx="22">
                  <c:v>40878</c:v>
                </c:pt>
                <c:pt idx="23">
                  <c:v>40909</c:v>
                </c:pt>
                <c:pt idx="24">
                  <c:v>40940</c:v>
                </c:pt>
                <c:pt idx="25">
                  <c:v>40969</c:v>
                </c:pt>
                <c:pt idx="26">
                  <c:v>41000</c:v>
                </c:pt>
                <c:pt idx="27">
                  <c:v>41030</c:v>
                </c:pt>
                <c:pt idx="28">
                  <c:v>41061</c:v>
                </c:pt>
                <c:pt idx="29">
                  <c:v>41091</c:v>
                </c:pt>
                <c:pt idx="30">
                  <c:v>41122</c:v>
                </c:pt>
                <c:pt idx="31">
                  <c:v>41153</c:v>
                </c:pt>
                <c:pt idx="32">
                  <c:v>41183</c:v>
                </c:pt>
                <c:pt idx="33">
                  <c:v>41214</c:v>
                </c:pt>
                <c:pt idx="34">
                  <c:v>41244</c:v>
                </c:pt>
                <c:pt idx="35">
                  <c:v>41275</c:v>
                </c:pt>
                <c:pt idx="36">
                  <c:v>41306</c:v>
                </c:pt>
                <c:pt idx="37">
                  <c:v>41334</c:v>
                </c:pt>
                <c:pt idx="38">
                  <c:v>41365</c:v>
                </c:pt>
                <c:pt idx="39">
                  <c:v>41395</c:v>
                </c:pt>
                <c:pt idx="40">
                  <c:v>41426</c:v>
                </c:pt>
                <c:pt idx="41">
                  <c:v>41456</c:v>
                </c:pt>
                <c:pt idx="42">
                  <c:v>41487</c:v>
                </c:pt>
                <c:pt idx="43">
                  <c:v>41518</c:v>
                </c:pt>
                <c:pt idx="44">
                  <c:v>41548</c:v>
                </c:pt>
                <c:pt idx="45">
                  <c:v>41579</c:v>
                </c:pt>
                <c:pt idx="46">
                  <c:v>41609</c:v>
                </c:pt>
                <c:pt idx="47">
                  <c:v>41640</c:v>
                </c:pt>
                <c:pt idx="48">
                  <c:v>41671</c:v>
                </c:pt>
                <c:pt idx="49">
                  <c:v>41699</c:v>
                </c:pt>
                <c:pt idx="50">
                  <c:v>41730</c:v>
                </c:pt>
                <c:pt idx="51">
                  <c:v>41760</c:v>
                </c:pt>
                <c:pt idx="52">
                  <c:v>41791</c:v>
                </c:pt>
                <c:pt idx="53">
                  <c:v>41821</c:v>
                </c:pt>
                <c:pt idx="54">
                  <c:v>41852</c:v>
                </c:pt>
                <c:pt idx="55">
                  <c:v>41883</c:v>
                </c:pt>
                <c:pt idx="56">
                  <c:v>41913</c:v>
                </c:pt>
                <c:pt idx="57">
                  <c:v>41944</c:v>
                </c:pt>
                <c:pt idx="58">
                  <c:v>41974</c:v>
                </c:pt>
                <c:pt idx="59">
                  <c:v>42005</c:v>
                </c:pt>
                <c:pt idx="60">
                  <c:v>42036</c:v>
                </c:pt>
                <c:pt idx="61">
                  <c:v>42064</c:v>
                </c:pt>
                <c:pt idx="62">
                  <c:v>42095</c:v>
                </c:pt>
                <c:pt idx="63">
                  <c:v>42125</c:v>
                </c:pt>
                <c:pt idx="64">
                  <c:v>42156</c:v>
                </c:pt>
                <c:pt idx="65">
                  <c:v>42186</c:v>
                </c:pt>
                <c:pt idx="66">
                  <c:v>42217</c:v>
                </c:pt>
                <c:pt idx="67">
                  <c:v>42248</c:v>
                </c:pt>
                <c:pt idx="68">
                  <c:v>42278</c:v>
                </c:pt>
                <c:pt idx="69">
                  <c:v>42309</c:v>
                </c:pt>
                <c:pt idx="70">
                  <c:v>42339</c:v>
                </c:pt>
                <c:pt idx="71">
                  <c:v>42370</c:v>
                </c:pt>
                <c:pt idx="72">
                  <c:v>42401</c:v>
                </c:pt>
                <c:pt idx="73">
                  <c:v>42430</c:v>
                </c:pt>
                <c:pt idx="74">
                  <c:v>42461</c:v>
                </c:pt>
                <c:pt idx="75">
                  <c:v>42491</c:v>
                </c:pt>
                <c:pt idx="76">
                  <c:v>42522</c:v>
                </c:pt>
                <c:pt idx="77">
                  <c:v>42552</c:v>
                </c:pt>
                <c:pt idx="78">
                  <c:v>42583</c:v>
                </c:pt>
                <c:pt idx="79">
                  <c:v>42614</c:v>
                </c:pt>
                <c:pt idx="80">
                  <c:v>42644</c:v>
                </c:pt>
                <c:pt idx="81">
                  <c:v>42675</c:v>
                </c:pt>
                <c:pt idx="82">
                  <c:v>42705</c:v>
                </c:pt>
                <c:pt idx="83">
                  <c:v>42736</c:v>
                </c:pt>
                <c:pt idx="84">
                  <c:v>42767</c:v>
                </c:pt>
                <c:pt idx="85">
                  <c:v>42795</c:v>
                </c:pt>
                <c:pt idx="86">
                  <c:v>42826</c:v>
                </c:pt>
                <c:pt idx="87">
                  <c:v>42856</c:v>
                </c:pt>
                <c:pt idx="88">
                  <c:v>42887</c:v>
                </c:pt>
                <c:pt idx="89">
                  <c:v>42917</c:v>
                </c:pt>
                <c:pt idx="90">
                  <c:v>42948</c:v>
                </c:pt>
                <c:pt idx="91">
                  <c:v>42979</c:v>
                </c:pt>
                <c:pt idx="92">
                  <c:v>43009</c:v>
                </c:pt>
                <c:pt idx="93">
                  <c:v>43040</c:v>
                </c:pt>
                <c:pt idx="94">
                  <c:v>43070</c:v>
                </c:pt>
                <c:pt idx="95">
                  <c:v>43101</c:v>
                </c:pt>
                <c:pt idx="96">
                  <c:v>43132</c:v>
                </c:pt>
                <c:pt idx="97">
                  <c:v>43160</c:v>
                </c:pt>
                <c:pt idx="98">
                  <c:v>43191</c:v>
                </c:pt>
                <c:pt idx="99">
                  <c:v>43221</c:v>
                </c:pt>
                <c:pt idx="100">
                  <c:v>43252</c:v>
                </c:pt>
                <c:pt idx="101">
                  <c:v>43282</c:v>
                </c:pt>
                <c:pt idx="102">
                  <c:v>43313</c:v>
                </c:pt>
                <c:pt idx="103">
                  <c:v>43344</c:v>
                </c:pt>
                <c:pt idx="104">
                  <c:v>43374</c:v>
                </c:pt>
                <c:pt idx="105">
                  <c:v>43405</c:v>
                </c:pt>
                <c:pt idx="106">
                  <c:v>43435</c:v>
                </c:pt>
                <c:pt idx="107">
                  <c:v>43466</c:v>
                </c:pt>
                <c:pt idx="108">
                  <c:v>43497</c:v>
                </c:pt>
                <c:pt idx="109">
                  <c:v>43525</c:v>
                </c:pt>
                <c:pt idx="110">
                  <c:v>43556</c:v>
                </c:pt>
                <c:pt idx="111">
                  <c:v>43586</c:v>
                </c:pt>
                <c:pt idx="112">
                  <c:v>43617</c:v>
                </c:pt>
                <c:pt idx="113">
                  <c:v>43647</c:v>
                </c:pt>
                <c:pt idx="114">
                  <c:v>43678</c:v>
                </c:pt>
                <c:pt idx="115">
                  <c:v>43709</c:v>
                </c:pt>
                <c:pt idx="116">
                  <c:v>43739</c:v>
                </c:pt>
                <c:pt idx="117">
                  <c:v>43770</c:v>
                </c:pt>
                <c:pt idx="118">
                  <c:v>43800</c:v>
                </c:pt>
                <c:pt idx="119">
                  <c:v>43831</c:v>
                </c:pt>
                <c:pt idx="120">
                  <c:v>43862</c:v>
                </c:pt>
                <c:pt idx="121">
                  <c:v>43891</c:v>
                </c:pt>
                <c:pt idx="122">
                  <c:v>43922</c:v>
                </c:pt>
                <c:pt idx="123">
                  <c:v>43952</c:v>
                </c:pt>
                <c:pt idx="124">
                  <c:v>43983</c:v>
                </c:pt>
                <c:pt idx="125">
                  <c:v>44013</c:v>
                </c:pt>
                <c:pt idx="126">
                  <c:v>44044</c:v>
                </c:pt>
                <c:pt idx="127">
                  <c:v>44075</c:v>
                </c:pt>
                <c:pt idx="128">
                  <c:v>44105</c:v>
                </c:pt>
                <c:pt idx="129">
                  <c:v>44136</c:v>
                </c:pt>
                <c:pt idx="130">
                  <c:v>44166</c:v>
                </c:pt>
                <c:pt idx="131">
                  <c:v>44197</c:v>
                </c:pt>
                <c:pt idx="132">
                  <c:v>44228</c:v>
                </c:pt>
                <c:pt idx="133">
                  <c:v>44256</c:v>
                </c:pt>
                <c:pt idx="134">
                  <c:v>44287</c:v>
                </c:pt>
                <c:pt idx="135">
                  <c:v>44317</c:v>
                </c:pt>
                <c:pt idx="136">
                  <c:v>44348</c:v>
                </c:pt>
                <c:pt idx="137">
                  <c:v>44378</c:v>
                </c:pt>
                <c:pt idx="138">
                  <c:v>44409</c:v>
                </c:pt>
                <c:pt idx="139">
                  <c:v>44440</c:v>
                </c:pt>
                <c:pt idx="140">
                  <c:v>44470</c:v>
                </c:pt>
                <c:pt idx="141">
                  <c:v>44501</c:v>
                </c:pt>
                <c:pt idx="142">
                  <c:v>44531</c:v>
                </c:pt>
                <c:pt idx="143">
                  <c:v>44562</c:v>
                </c:pt>
                <c:pt idx="144">
                  <c:v>44593</c:v>
                </c:pt>
                <c:pt idx="145">
                  <c:v>44621</c:v>
                </c:pt>
              </c:numCache>
            </c:numRef>
          </c:cat>
          <c:val>
            <c:numRef>
              <c:f>'7.3 Data'!$J$415:$J$565</c:f>
              <c:numCache>
                <c:formatCode>0.0</c:formatCode>
                <c:ptCount val="151"/>
                <c:pt idx="0">
                  <c:v>12.32</c:v>
                </c:pt>
                <c:pt idx="1">
                  <c:v>12.89</c:v>
                </c:pt>
                <c:pt idx="2">
                  <c:v>10.79</c:v>
                </c:pt>
                <c:pt idx="3">
                  <c:v>10.55</c:v>
                </c:pt>
                <c:pt idx="4">
                  <c:v>10.48</c:v>
                </c:pt>
                <c:pt idx="5">
                  <c:v>9.7100000000000009</c:v>
                </c:pt>
                <c:pt idx="6">
                  <c:v>11.58</c:v>
                </c:pt>
                <c:pt idx="7">
                  <c:v>10.84</c:v>
                </c:pt>
                <c:pt idx="8">
                  <c:v>9.3699999999999992</c:v>
                </c:pt>
                <c:pt idx="9">
                  <c:v>9.48</c:v>
                </c:pt>
                <c:pt idx="10">
                  <c:v>10.039999999999999</c:v>
                </c:pt>
                <c:pt idx="11">
                  <c:v>10.51</c:v>
                </c:pt>
                <c:pt idx="12">
                  <c:v>10.55</c:v>
                </c:pt>
                <c:pt idx="13">
                  <c:v>11.61</c:v>
                </c:pt>
                <c:pt idx="14">
                  <c:v>11.21</c:v>
                </c:pt>
                <c:pt idx="15">
                  <c:v>11.03</c:v>
                </c:pt>
                <c:pt idx="16">
                  <c:v>11.7</c:v>
                </c:pt>
                <c:pt idx="17">
                  <c:v>11.55</c:v>
                </c:pt>
                <c:pt idx="18">
                  <c:v>12.89</c:v>
                </c:pt>
                <c:pt idx="19">
                  <c:v>12.73</c:v>
                </c:pt>
                <c:pt idx="20">
                  <c:v>12.38</c:v>
                </c:pt>
                <c:pt idx="21">
                  <c:v>12.97</c:v>
                </c:pt>
                <c:pt idx="22">
                  <c:v>13.92</c:v>
                </c:pt>
                <c:pt idx="23">
                  <c:v>14.25</c:v>
                </c:pt>
                <c:pt idx="24">
                  <c:v>14.55</c:v>
                </c:pt>
                <c:pt idx="25">
                  <c:v>14.68</c:v>
                </c:pt>
                <c:pt idx="26">
                  <c:v>13.34</c:v>
                </c:pt>
                <c:pt idx="27">
                  <c:v>12.65</c:v>
                </c:pt>
                <c:pt idx="28">
                  <c:v>13.47</c:v>
                </c:pt>
                <c:pt idx="29">
                  <c:v>11.75</c:v>
                </c:pt>
                <c:pt idx="30">
                  <c:v>13.22</c:v>
                </c:pt>
                <c:pt idx="31">
                  <c:v>12.49</c:v>
                </c:pt>
                <c:pt idx="32">
                  <c:v>11.95</c:v>
                </c:pt>
                <c:pt idx="33">
                  <c:v>11.57</c:v>
                </c:pt>
                <c:pt idx="34">
                  <c:v>12.95</c:v>
                </c:pt>
                <c:pt idx="35">
                  <c:v>12.38</c:v>
                </c:pt>
                <c:pt idx="36">
                  <c:v>12.69</c:v>
                </c:pt>
                <c:pt idx="37">
                  <c:v>14.11</c:v>
                </c:pt>
                <c:pt idx="38">
                  <c:v>12.82</c:v>
                </c:pt>
                <c:pt idx="39">
                  <c:v>13.18</c:v>
                </c:pt>
                <c:pt idx="40">
                  <c:v>13.58</c:v>
                </c:pt>
                <c:pt idx="41">
                  <c:v>11.78</c:v>
                </c:pt>
                <c:pt idx="42">
                  <c:v>13.6</c:v>
                </c:pt>
                <c:pt idx="43">
                  <c:v>12.21</c:v>
                </c:pt>
                <c:pt idx="44">
                  <c:v>12.03</c:v>
                </c:pt>
                <c:pt idx="45">
                  <c:v>11.37</c:v>
                </c:pt>
                <c:pt idx="46">
                  <c:v>11.93</c:v>
                </c:pt>
                <c:pt idx="47">
                  <c:v>11.6</c:v>
                </c:pt>
                <c:pt idx="48">
                  <c:v>11.7</c:v>
                </c:pt>
                <c:pt idx="49">
                  <c:v>11.72</c:v>
                </c:pt>
                <c:pt idx="50">
                  <c:v>10.8</c:v>
                </c:pt>
                <c:pt idx="51">
                  <c:v>11.58</c:v>
                </c:pt>
                <c:pt idx="52">
                  <c:v>10.38</c:v>
                </c:pt>
                <c:pt idx="53">
                  <c:v>9.6199999999999992</c:v>
                </c:pt>
                <c:pt idx="54">
                  <c:v>11.79</c:v>
                </c:pt>
                <c:pt idx="55">
                  <c:v>10.45</c:v>
                </c:pt>
                <c:pt idx="56">
                  <c:v>10.28</c:v>
                </c:pt>
                <c:pt idx="57">
                  <c:v>10.31</c:v>
                </c:pt>
                <c:pt idx="58">
                  <c:v>11.85</c:v>
                </c:pt>
                <c:pt idx="59">
                  <c:v>11.27</c:v>
                </c:pt>
                <c:pt idx="60">
                  <c:v>12</c:v>
                </c:pt>
                <c:pt idx="61">
                  <c:v>13.33</c:v>
                </c:pt>
                <c:pt idx="62">
                  <c:v>11.69</c:v>
                </c:pt>
                <c:pt idx="63">
                  <c:v>11.95</c:v>
                </c:pt>
                <c:pt idx="64">
                  <c:v>10.58</c:v>
                </c:pt>
                <c:pt idx="65">
                  <c:v>9.3699999999999992</c:v>
                </c:pt>
                <c:pt idx="66">
                  <c:v>11.74</c:v>
                </c:pt>
                <c:pt idx="67">
                  <c:v>10.14</c:v>
                </c:pt>
                <c:pt idx="68">
                  <c:v>9.3699999999999992</c:v>
                </c:pt>
                <c:pt idx="69">
                  <c:v>9.56</c:v>
                </c:pt>
                <c:pt idx="70">
                  <c:v>10.39</c:v>
                </c:pt>
                <c:pt idx="71">
                  <c:v>10.07</c:v>
                </c:pt>
                <c:pt idx="72">
                  <c:v>10.83</c:v>
                </c:pt>
                <c:pt idx="73" formatCode="General">
                  <c:v>12.07</c:v>
                </c:pt>
                <c:pt idx="74" formatCode="General">
                  <c:v>11.31</c:v>
                </c:pt>
                <c:pt idx="75" formatCode="General">
                  <c:v>11.71</c:v>
                </c:pt>
                <c:pt idx="76" formatCode="General">
                  <c:v>10.93</c:v>
                </c:pt>
                <c:pt idx="77" formatCode="General">
                  <c:v>10.57</c:v>
                </c:pt>
                <c:pt idx="78" formatCode="General">
                  <c:v>13.43</c:v>
                </c:pt>
                <c:pt idx="79">
                  <c:v>11.68</c:v>
                </c:pt>
                <c:pt idx="80">
                  <c:v>11.09</c:v>
                </c:pt>
                <c:pt idx="81">
                  <c:v>11.17</c:v>
                </c:pt>
                <c:pt idx="82">
                  <c:v>11.71</c:v>
                </c:pt>
                <c:pt idx="83">
                  <c:v>9.68</c:v>
                </c:pt>
                <c:pt idx="84">
                  <c:v>11.96</c:v>
                </c:pt>
                <c:pt idx="85">
                  <c:v>11.69</c:v>
                </c:pt>
                <c:pt idx="86">
                  <c:v>10.82</c:v>
                </c:pt>
                <c:pt idx="87">
                  <c:v>10.56</c:v>
                </c:pt>
                <c:pt idx="88">
                  <c:v>9.33</c:v>
                </c:pt>
                <c:pt idx="89">
                  <c:v>8.26</c:v>
                </c:pt>
                <c:pt idx="90">
                  <c:v>10.25</c:v>
                </c:pt>
                <c:pt idx="91">
                  <c:v>9.99</c:v>
                </c:pt>
                <c:pt idx="92">
                  <c:v>8.8000000000000007</c:v>
                </c:pt>
                <c:pt idx="93">
                  <c:v>9.14</c:v>
                </c:pt>
                <c:pt idx="94">
                  <c:v>9.2799999999999994</c:v>
                </c:pt>
                <c:pt idx="95">
                  <c:v>9.1199999999999992</c:v>
                </c:pt>
                <c:pt idx="96">
                  <c:v>9.35</c:v>
                </c:pt>
                <c:pt idx="97">
                  <c:v>10.99</c:v>
                </c:pt>
                <c:pt idx="98">
                  <c:v>9.39</c:v>
                </c:pt>
                <c:pt idx="99">
                  <c:v>9.36</c:v>
                </c:pt>
                <c:pt idx="100">
                  <c:v>8.9700000000000006</c:v>
                </c:pt>
                <c:pt idx="101">
                  <c:v>8.31</c:v>
                </c:pt>
                <c:pt idx="102">
                  <c:v>10.42</c:v>
                </c:pt>
                <c:pt idx="103">
                  <c:v>8.49</c:v>
                </c:pt>
                <c:pt idx="104">
                  <c:v>7.71</c:v>
                </c:pt>
                <c:pt idx="105">
                  <c:v>7.41</c:v>
                </c:pt>
                <c:pt idx="106">
                  <c:v>8.15</c:v>
                </c:pt>
                <c:pt idx="107">
                  <c:v>7.99</c:v>
                </c:pt>
                <c:pt idx="108">
                  <c:v>8.6</c:v>
                </c:pt>
                <c:pt idx="109">
                  <c:v>9.2799999999999994</c:v>
                </c:pt>
                <c:pt idx="110">
                  <c:v>7.78</c:v>
                </c:pt>
                <c:pt idx="111">
                  <c:v>9.69</c:v>
                </c:pt>
                <c:pt idx="112">
                  <c:v>9.06</c:v>
                </c:pt>
                <c:pt idx="113">
                  <c:v>7.72</c:v>
                </c:pt>
                <c:pt idx="114">
                  <c:v>9.66</c:v>
                </c:pt>
                <c:pt idx="115">
                  <c:v>7.52</c:v>
                </c:pt>
                <c:pt idx="116">
                  <c:v>7.28</c:v>
                </c:pt>
                <c:pt idx="117">
                  <c:v>7.67</c:v>
                </c:pt>
                <c:pt idx="118">
                  <c:v>7.81</c:v>
                </c:pt>
                <c:pt idx="119">
                  <c:v>7.81</c:v>
                </c:pt>
                <c:pt idx="120">
                  <c:v>7.78</c:v>
                </c:pt>
                <c:pt idx="121">
                  <c:v>6.27</c:v>
                </c:pt>
                <c:pt idx="122">
                  <c:v>0.41</c:v>
                </c:pt>
                <c:pt idx="123">
                  <c:v>0.68</c:v>
                </c:pt>
                <c:pt idx="124">
                  <c:v>0.98</c:v>
                </c:pt>
                <c:pt idx="125">
                  <c:v>0.62</c:v>
                </c:pt>
                <c:pt idx="126">
                  <c:v>0.78</c:v>
                </c:pt>
                <c:pt idx="127">
                  <c:v>0.92</c:v>
                </c:pt>
                <c:pt idx="128">
                  <c:v>1.49</c:v>
                </c:pt>
                <c:pt idx="129">
                  <c:v>1.9</c:v>
                </c:pt>
                <c:pt idx="130">
                  <c:v>2.89</c:v>
                </c:pt>
                <c:pt idx="131">
                  <c:v>2.2599999999999998</c:v>
                </c:pt>
                <c:pt idx="132">
                  <c:v>2.2400000000000002</c:v>
                </c:pt>
                <c:pt idx="133">
                  <c:v>3.06</c:v>
                </c:pt>
                <c:pt idx="134">
                  <c:v>3.14</c:v>
                </c:pt>
                <c:pt idx="135">
                  <c:v>3.7</c:v>
                </c:pt>
                <c:pt idx="136">
                  <c:v>3.68</c:v>
                </c:pt>
                <c:pt idx="137">
                  <c:v>3.64</c:v>
                </c:pt>
                <c:pt idx="138">
                  <c:v>2.8</c:v>
                </c:pt>
                <c:pt idx="139">
                  <c:v>2.29</c:v>
                </c:pt>
                <c:pt idx="140">
                  <c:v>1.78</c:v>
                </c:pt>
                <c:pt idx="141">
                  <c:v>6.64</c:v>
                </c:pt>
                <c:pt idx="142">
                  <c:v>11.39</c:v>
                </c:pt>
                <c:pt idx="143">
                  <c:v>8.09</c:v>
                </c:pt>
                <c:pt idx="144">
                  <c:v>7.68</c:v>
                </c:pt>
                <c:pt idx="145">
                  <c:v>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7-497E-AEDE-7C70EF34AC3D}"/>
            </c:ext>
          </c:extLst>
        </c:ser>
        <c:ser>
          <c:idx val="1"/>
          <c:order val="1"/>
          <c:tx>
            <c:v>Moving average</c:v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'7.3 Data'!$A$415:$A$567</c:f>
              <c:numCache>
                <c:formatCode>mmm\ yy</c:formatCode>
                <c:ptCount val="153"/>
                <c:pt idx="0">
                  <c:v>40210</c:v>
                </c:pt>
                <c:pt idx="1">
                  <c:v>40238</c:v>
                </c:pt>
                <c:pt idx="2">
                  <c:v>40269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40544</c:v>
                </c:pt>
                <c:pt idx="12">
                  <c:v>40575</c:v>
                </c:pt>
                <c:pt idx="13">
                  <c:v>40603</c:v>
                </c:pt>
                <c:pt idx="14">
                  <c:v>40634</c:v>
                </c:pt>
                <c:pt idx="15">
                  <c:v>40664</c:v>
                </c:pt>
                <c:pt idx="16">
                  <c:v>40695</c:v>
                </c:pt>
                <c:pt idx="17">
                  <c:v>40725</c:v>
                </c:pt>
                <c:pt idx="18">
                  <c:v>40756</c:v>
                </c:pt>
                <c:pt idx="19">
                  <c:v>40787</c:v>
                </c:pt>
                <c:pt idx="20">
                  <c:v>40817</c:v>
                </c:pt>
                <c:pt idx="21">
                  <c:v>40848</c:v>
                </c:pt>
                <c:pt idx="22">
                  <c:v>40878</c:v>
                </c:pt>
                <c:pt idx="23">
                  <c:v>40909</c:v>
                </c:pt>
                <c:pt idx="24">
                  <c:v>40940</c:v>
                </c:pt>
                <c:pt idx="25">
                  <c:v>40969</c:v>
                </c:pt>
                <c:pt idx="26">
                  <c:v>41000</c:v>
                </c:pt>
                <c:pt idx="27">
                  <c:v>41030</c:v>
                </c:pt>
                <c:pt idx="28">
                  <c:v>41061</c:v>
                </c:pt>
                <c:pt idx="29">
                  <c:v>41091</c:v>
                </c:pt>
                <c:pt idx="30">
                  <c:v>41122</c:v>
                </c:pt>
                <c:pt idx="31">
                  <c:v>41153</c:v>
                </c:pt>
                <c:pt idx="32">
                  <c:v>41183</c:v>
                </c:pt>
                <c:pt idx="33">
                  <c:v>41214</c:v>
                </c:pt>
                <c:pt idx="34">
                  <c:v>41244</c:v>
                </c:pt>
                <c:pt idx="35">
                  <c:v>41275</c:v>
                </c:pt>
                <c:pt idx="36">
                  <c:v>41306</c:v>
                </c:pt>
                <c:pt idx="37">
                  <c:v>41334</c:v>
                </c:pt>
                <c:pt idx="38">
                  <c:v>41365</c:v>
                </c:pt>
                <c:pt idx="39">
                  <c:v>41395</c:v>
                </c:pt>
                <c:pt idx="40">
                  <c:v>41426</c:v>
                </c:pt>
                <c:pt idx="41">
                  <c:v>41456</c:v>
                </c:pt>
                <c:pt idx="42">
                  <c:v>41487</c:v>
                </c:pt>
                <c:pt idx="43">
                  <c:v>41518</c:v>
                </c:pt>
                <c:pt idx="44">
                  <c:v>41548</c:v>
                </c:pt>
                <c:pt idx="45">
                  <c:v>41579</c:v>
                </c:pt>
                <c:pt idx="46">
                  <c:v>41609</c:v>
                </c:pt>
                <c:pt idx="47">
                  <c:v>41640</c:v>
                </c:pt>
                <c:pt idx="48">
                  <c:v>41671</c:v>
                </c:pt>
                <c:pt idx="49">
                  <c:v>41699</c:v>
                </c:pt>
                <c:pt idx="50">
                  <c:v>41730</c:v>
                </c:pt>
                <c:pt idx="51">
                  <c:v>41760</c:v>
                </c:pt>
                <c:pt idx="52">
                  <c:v>41791</c:v>
                </c:pt>
                <c:pt idx="53">
                  <c:v>41821</c:v>
                </c:pt>
                <c:pt idx="54">
                  <c:v>41852</c:v>
                </c:pt>
                <c:pt idx="55">
                  <c:v>41883</c:v>
                </c:pt>
                <c:pt idx="56">
                  <c:v>41913</c:v>
                </c:pt>
                <c:pt idx="57">
                  <c:v>41944</c:v>
                </c:pt>
                <c:pt idx="58">
                  <c:v>41974</c:v>
                </c:pt>
                <c:pt idx="59">
                  <c:v>42005</c:v>
                </c:pt>
                <c:pt idx="60">
                  <c:v>42036</c:v>
                </c:pt>
                <c:pt idx="61">
                  <c:v>42064</c:v>
                </c:pt>
                <c:pt idx="62">
                  <c:v>42095</c:v>
                </c:pt>
                <c:pt idx="63">
                  <c:v>42125</c:v>
                </c:pt>
                <c:pt idx="64">
                  <c:v>42156</c:v>
                </c:pt>
                <c:pt idx="65">
                  <c:v>42186</c:v>
                </c:pt>
                <c:pt idx="66">
                  <c:v>42217</c:v>
                </c:pt>
                <c:pt idx="67">
                  <c:v>42248</c:v>
                </c:pt>
                <c:pt idx="68">
                  <c:v>42278</c:v>
                </c:pt>
                <c:pt idx="69">
                  <c:v>42309</c:v>
                </c:pt>
                <c:pt idx="70">
                  <c:v>42339</c:v>
                </c:pt>
                <c:pt idx="71">
                  <c:v>42370</c:v>
                </c:pt>
                <c:pt idx="72">
                  <c:v>42401</c:v>
                </c:pt>
                <c:pt idx="73">
                  <c:v>42430</c:v>
                </c:pt>
                <c:pt idx="74">
                  <c:v>42461</c:v>
                </c:pt>
                <c:pt idx="75">
                  <c:v>42491</c:v>
                </c:pt>
                <c:pt idx="76">
                  <c:v>42522</c:v>
                </c:pt>
                <c:pt idx="77">
                  <c:v>42552</c:v>
                </c:pt>
                <c:pt idx="78">
                  <c:v>42583</c:v>
                </c:pt>
                <c:pt idx="79">
                  <c:v>42614</c:v>
                </c:pt>
                <c:pt idx="80">
                  <c:v>42644</c:v>
                </c:pt>
                <c:pt idx="81">
                  <c:v>42675</c:v>
                </c:pt>
                <c:pt idx="82">
                  <c:v>42705</c:v>
                </c:pt>
                <c:pt idx="83">
                  <c:v>42736</c:v>
                </c:pt>
                <c:pt idx="84">
                  <c:v>42767</c:v>
                </c:pt>
                <c:pt idx="85">
                  <c:v>42795</c:v>
                </c:pt>
                <c:pt idx="86">
                  <c:v>42826</c:v>
                </c:pt>
                <c:pt idx="87">
                  <c:v>42856</c:v>
                </c:pt>
                <c:pt idx="88">
                  <c:v>42887</c:v>
                </c:pt>
                <c:pt idx="89">
                  <c:v>42917</c:v>
                </c:pt>
                <c:pt idx="90">
                  <c:v>42948</c:v>
                </c:pt>
                <c:pt idx="91">
                  <c:v>42979</c:v>
                </c:pt>
                <c:pt idx="92">
                  <c:v>43009</c:v>
                </c:pt>
                <c:pt idx="93">
                  <c:v>43040</c:v>
                </c:pt>
                <c:pt idx="94">
                  <c:v>43070</c:v>
                </c:pt>
                <c:pt idx="95">
                  <c:v>43101</c:v>
                </c:pt>
                <c:pt idx="96">
                  <c:v>43132</c:v>
                </c:pt>
                <c:pt idx="97">
                  <c:v>43160</c:v>
                </c:pt>
                <c:pt idx="98">
                  <c:v>43191</c:v>
                </c:pt>
                <c:pt idx="99">
                  <c:v>43221</c:v>
                </c:pt>
                <c:pt idx="100">
                  <c:v>43252</c:v>
                </c:pt>
                <c:pt idx="101">
                  <c:v>43282</c:v>
                </c:pt>
                <c:pt idx="102">
                  <c:v>43313</c:v>
                </c:pt>
                <c:pt idx="103">
                  <c:v>43344</c:v>
                </c:pt>
                <c:pt idx="104">
                  <c:v>43374</c:v>
                </c:pt>
                <c:pt idx="105">
                  <c:v>43405</c:v>
                </c:pt>
                <c:pt idx="106">
                  <c:v>43435</c:v>
                </c:pt>
                <c:pt idx="107">
                  <c:v>43466</c:v>
                </c:pt>
                <c:pt idx="108">
                  <c:v>43497</c:v>
                </c:pt>
                <c:pt idx="109">
                  <c:v>43525</c:v>
                </c:pt>
                <c:pt idx="110">
                  <c:v>43556</c:v>
                </c:pt>
                <c:pt idx="111">
                  <c:v>43586</c:v>
                </c:pt>
                <c:pt idx="112">
                  <c:v>43617</c:v>
                </c:pt>
                <c:pt idx="113">
                  <c:v>43647</c:v>
                </c:pt>
                <c:pt idx="114">
                  <c:v>43678</c:v>
                </c:pt>
                <c:pt idx="115">
                  <c:v>43709</c:v>
                </c:pt>
                <c:pt idx="116">
                  <c:v>43739</c:v>
                </c:pt>
                <c:pt idx="117">
                  <c:v>43770</c:v>
                </c:pt>
                <c:pt idx="118">
                  <c:v>43800</c:v>
                </c:pt>
                <c:pt idx="119">
                  <c:v>43831</c:v>
                </c:pt>
                <c:pt idx="120">
                  <c:v>43862</c:v>
                </c:pt>
                <c:pt idx="121">
                  <c:v>43891</c:v>
                </c:pt>
                <c:pt idx="122">
                  <c:v>43922</c:v>
                </c:pt>
                <c:pt idx="123">
                  <c:v>43952</c:v>
                </c:pt>
                <c:pt idx="124">
                  <c:v>43983</c:v>
                </c:pt>
                <c:pt idx="125">
                  <c:v>44013</c:v>
                </c:pt>
                <c:pt idx="126">
                  <c:v>44044</c:v>
                </c:pt>
                <c:pt idx="127">
                  <c:v>44075</c:v>
                </c:pt>
                <c:pt idx="128">
                  <c:v>44105</c:v>
                </c:pt>
                <c:pt idx="129">
                  <c:v>44136</c:v>
                </c:pt>
                <c:pt idx="130">
                  <c:v>44166</c:v>
                </c:pt>
                <c:pt idx="131">
                  <c:v>44197</c:v>
                </c:pt>
                <c:pt idx="132">
                  <c:v>44228</c:v>
                </c:pt>
                <c:pt idx="133">
                  <c:v>44256</c:v>
                </c:pt>
                <c:pt idx="134">
                  <c:v>44287</c:v>
                </c:pt>
                <c:pt idx="135">
                  <c:v>44317</c:v>
                </c:pt>
                <c:pt idx="136">
                  <c:v>44348</c:v>
                </c:pt>
                <c:pt idx="137">
                  <c:v>44378</c:v>
                </c:pt>
                <c:pt idx="138">
                  <c:v>44409</c:v>
                </c:pt>
                <c:pt idx="139">
                  <c:v>44440</c:v>
                </c:pt>
                <c:pt idx="140">
                  <c:v>44470</c:v>
                </c:pt>
                <c:pt idx="141">
                  <c:v>44501</c:v>
                </c:pt>
                <c:pt idx="142">
                  <c:v>44531</c:v>
                </c:pt>
                <c:pt idx="143">
                  <c:v>44562</c:v>
                </c:pt>
                <c:pt idx="144">
                  <c:v>44593</c:v>
                </c:pt>
                <c:pt idx="145">
                  <c:v>44621</c:v>
                </c:pt>
              </c:numCache>
            </c:numRef>
          </c:cat>
          <c:val>
            <c:numRef>
              <c:f>'7.3 Data'!$M$415:$M$557</c:f>
              <c:numCache>
                <c:formatCode>0.0;\-0.0;0.0;@</c:formatCode>
                <c:ptCount val="143"/>
                <c:pt idx="0">
                  <c:v>11.885999999999999</c:v>
                </c:pt>
                <c:pt idx="1">
                  <c:v>11.603999999999999</c:v>
                </c:pt>
                <c:pt idx="2">
                  <c:v>11.406000000000001</c:v>
                </c:pt>
                <c:pt idx="3">
                  <c:v>10.884</c:v>
                </c:pt>
                <c:pt idx="4">
                  <c:v>10.622</c:v>
                </c:pt>
                <c:pt idx="5">
                  <c:v>10.632</c:v>
                </c:pt>
                <c:pt idx="6">
                  <c:v>10.396000000000001</c:v>
                </c:pt>
                <c:pt idx="7">
                  <c:v>10.196</c:v>
                </c:pt>
                <c:pt idx="8">
                  <c:v>10.262</c:v>
                </c:pt>
                <c:pt idx="9">
                  <c:v>10.048</c:v>
                </c:pt>
                <c:pt idx="10">
                  <c:v>9.99</c:v>
                </c:pt>
                <c:pt idx="11">
                  <c:v>10.438000000000001</c:v>
                </c:pt>
                <c:pt idx="12">
                  <c:v>10.784000000000001</c:v>
                </c:pt>
                <c:pt idx="13">
                  <c:v>10.981999999999999</c:v>
                </c:pt>
                <c:pt idx="14">
                  <c:v>11.22</c:v>
                </c:pt>
                <c:pt idx="15">
                  <c:v>11.42</c:v>
                </c:pt>
                <c:pt idx="16">
                  <c:v>11.676</c:v>
                </c:pt>
                <c:pt idx="17">
                  <c:v>11.98</c:v>
                </c:pt>
                <c:pt idx="18">
                  <c:v>12.25</c:v>
                </c:pt>
                <c:pt idx="19">
                  <c:v>12.504</c:v>
                </c:pt>
                <c:pt idx="20">
                  <c:v>12.978</c:v>
                </c:pt>
                <c:pt idx="21">
                  <c:v>13.25</c:v>
                </c:pt>
                <c:pt idx="22">
                  <c:v>13.614000000000001</c:v>
                </c:pt>
                <c:pt idx="23">
                  <c:v>14.074</c:v>
                </c:pt>
                <c:pt idx="24">
                  <c:v>14.148</c:v>
                </c:pt>
                <c:pt idx="25">
                  <c:v>13.894</c:v>
                </c:pt>
                <c:pt idx="26">
                  <c:v>13.738</c:v>
                </c:pt>
                <c:pt idx="27">
                  <c:v>13.178000000000001</c:v>
                </c:pt>
                <c:pt idx="28">
                  <c:v>12.885999999999999</c:v>
                </c:pt>
                <c:pt idx="29">
                  <c:v>12.715999999999999</c:v>
                </c:pt>
                <c:pt idx="30">
                  <c:v>12.576000000000001</c:v>
                </c:pt>
                <c:pt idx="31">
                  <c:v>12.196</c:v>
                </c:pt>
                <c:pt idx="32">
                  <c:v>12.436</c:v>
                </c:pt>
                <c:pt idx="33">
                  <c:v>12.268000000000001</c:v>
                </c:pt>
                <c:pt idx="34">
                  <c:v>12.308</c:v>
                </c:pt>
                <c:pt idx="35">
                  <c:v>12.74</c:v>
                </c:pt>
                <c:pt idx="36">
                  <c:v>12.99</c:v>
                </c:pt>
                <c:pt idx="37">
                  <c:v>13.036</c:v>
                </c:pt>
                <c:pt idx="38">
                  <c:v>13.276</c:v>
                </c:pt>
                <c:pt idx="39">
                  <c:v>13.093999999999999</c:v>
                </c:pt>
                <c:pt idx="40">
                  <c:v>12.992000000000001</c:v>
                </c:pt>
                <c:pt idx="41">
                  <c:v>12.87</c:v>
                </c:pt>
                <c:pt idx="42">
                  <c:v>12.64</c:v>
                </c:pt>
                <c:pt idx="43">
                  <c:v>12.198</c:v>
                </c:pt>
                <c:pt idx="44">
                  <c:v>12.228</c:v>
                </c:pt>
                <c:pt idx="45">
                  <c:v>11.827999999999999</c:v>
                </c:pt>
                <c:pt idx="46">
                  <c:v>11.726000000000001</c:v>
                </c:pt>
                <c:pt idx="47">
                  <c:v>11.664</c:v>
                </c:pt>
                <c:pt idx="48">
                  <c:v>11.55</c:v>
                </c:pt>
                <c:pt idx="49">
                  <c:v>11.48</c:v>
                </c:pt>
                <c:pt idx="50">
                  <c:v>11.236000000000001</c:v>
                </c:pt>
                <c:pt idx="51">
                  <c:v>10.82</c:v>
                </c:pt>
                <c:pt idx="52">
                  <c:v>10.834</c:v>
                </c:pt>
                <c:pt idx="53">
                  <c:v>10.763999999999999</c:v>
                </c:pt>
                <c:pt idx="54">
                  <c:v>10.504</c:v>
                </c:pt>
                <c:pt idx="55">
                  <c:v>10.49</c:v>
                </c:pt>
                <c:pt idx="56">
                  <c:v>10.936</c:v>
                </c:pt>
                <c:pt idx="57">
                  <c:v>10.832000000000001</c:v>
                </c:pt>
                <c:pt idx="58">
                  <c:v>11.141999999999999</c:v>
                </c:pt>
                <c:pt idx="59">
                  <c:v>11.752000000000001</c:v>
                </c:pt>
                <c:pt idx="60">
                  <c:v>12.028</c:v>
                </c:pt>
                <c:pt idx="61">
                  <c:v>12.048</c:v>
                </c:pt>
                <c:pt idx="62">
                  <c:v>11.91</c:v>
                </c:pt>
                <c:pt idx="63">
                  <c:v>11.384</c:v>
                </c:pt>
                <c:pt idx="64">
                  <c:v>11.066000000000001</c:v>
                </c:pt>
                <c:pt idx="65">
                  <c:v>10.756</c:v>
                </c:pt>
                <c:pt idx="66">
                  <c:v>10.24</c:v>
                </c:pt>
                <c:pt idx="67">
                  <c:v>10.036</c:v>
                </c:pt>
                <c:pt idx="68">
                  <c:v>10.24</c:v>
                </c:pt>
                <c:pt idx="69">
                  <c:v>9.9060000000000006</c:v>
                </c:pt>
                <c:pt idx="70">
                  <c:v>10.044</c:v>
                </c:pt>
                <c:pt idx="71">
                  <c:v>10.584</c:v>
                </c:pt>
                <c:pt idx="72">
                  <c:v>10.933999999999999</c:v>
                </c:pt>
                <c:pt idx="73">
                  <c:v>11.198</c:v>
                </c:pt>
                <c:pt idx="74">
                  <c:v>11.37</c:v>
                </c:pt>
                <c:pt idx="75">
                  <c:v>11.318</c:v>
                </c:pt>
                <c:pt idx="76">
                  <c:v>11.59</c:v>
                </c:pt>
                <c:pt idx="77">
                  <c:v>11.664</c:v>
                </c:pt>
                <c:pt idx="78">
                  <c:v>11.54</c:v>
                </c:pt>
                <c:pt idx="79">
                  <c:v>11.587999999999999</c:v>
                </c:pt>
                <c:pt idx="80">
                  <c:v>11.816000000000001</c:v>
                </c:pt>
                <c:pt idx="81">
                  <c:v>11.066000000000001</c:v>
                </c:pt>
                <c:pt idx="82">
                  <c:v>11.122</c:v>
                </c:pt>
                <c:pt idx="83">
                  <c:v>11.242000000000001</c:v>
                </c:pt>
                <c:pt idx="84">
                  <c:v>11.172000000000001</c:v>
                </c:pt>
                <c:pt idx="85">
                  <c:v>10.942</c:v>
                </c:pt>
                <c:pt idx="86">
                  <c:v>10.872</c:v>
                </c:pt>
                <c:pt idx="87">
                  <c:v>10.132</c:v>
                </c:pt>
                <c:pt idx="88">
                  <c:v>9.8439999999999994</c:v>
                </c:pt>
                <c:pt idx="89">
                  <c:v>9.6780000000000008</c:v>
                </c:pt>
                <c:pt idx="90">
                  <c:v>9.3260000000000005</c:v>
                </c:pt>
                <c:pt idx="91">
                  <c:v>9.2880000000000003</c:v>
                </c:pt>
                <c:pt idx="92">
                  <c:v>9.4920000000000009</c:v>
                </c:pt>
                <c:pt idx="93">
                  <c:v>9.266</c:v>
                </c:pt>
                <c:pt idx="94">
                  <c:v>9.1379999999999999</c:v>
                </c:pt>
                <c:pt idx="95">
                  <c:v>9.5760000000000005</c:v>
                </c:pt>
                <c:pt idx="96">
                  <c:v>9.6259999999999994</c:v>
                </c:pt>
                <c:pt idx="97">
                  <c:v>9.6419999999999995</c:v>
                </c:pt>
                <c:pt idx="98">
                  <c:v>9.6120000000000001</c:v>
                </c:pt>
                <c:pt idx="99">
                  <c:v>9.4039999999999999</c:v>
                </c:pt>
                <c:pt idx="100">
                  <c:v>9.2899999999999991</c:v>
                </c:pt>
                <c:pt idx="101">
                  <c:v>9.11</c:v>
                </c:pt>
                <c:pt idx="102">
                  <c:v>8.7799999999999994</c:v>
                </c:pt>
                <c:pt idx="103">
                  <c:v>8.468</c:v>
                </c:pt>
                <c:pt idx="104">
                  <c:v>8.4359999999999999</c:v>
                </c:pt>
                <c:pt idx="105">
                  <c:v>7.95</c:v>
                </c:pt>
                <c:pt idx="106">
                  <c:v>7.9720000000000004</c:v>
                </c:pt>
                <c:pt idx="107">
                  <c:v>8.2859999999999996</c:v>
                </c:pt>
                <c:pt idx="108">
                  <c:v>8.36</c:v>
                </c:pt>
                <c:pt idx="109">
                  <c:v>8.6679999999999993</c:v>
                </c:pt>
                <c:pt idx="110">
                  <c:v>8.8819999999999997</c:v>
                </c:pt>
                <c:pt idx="111">
                  <c:v>8.7059999999999995</c:v>
                </c:pt>
                <c:pt idx="112">
                  <c:v>8.782</c:v>
                </c:pt>
                <c:pt idx="113">
                  <c:v>8.73</c:v>
                </c:pt>
                <c:pt idx="114">
                  <c:v>8.2479999999999993</c:v>
                </c:pt>
                <c:pt idx="115">
                  <c:v>7.97</c:v>
                </c:pt>
                <c:pt idx="116">
                  <c:v>7.9880000000000004</c:v>
                </c:pt>
                <c:pt idx="117">
                  <c:v>7.6180000000000003</c:v>
                </c:pt>
                <c:pt idx="118">
                  <c:v>7.67</c:v>
                </c:pt>
                <c:pt idx="119">
                  <c:v>7.468</c:v>
                </c:pt>
                <c:pt idx="120">
                  <c:v>6.016</c:v>
                </c:pt>
                <c:pt idx="121">
                  <c:v>4.59</c:v>
                </c:pt>
                <c:pt idx="122">
                  <c:v>3.2240000000000002</c:v>
                </c:pt>
                <c:pt idx="123">
                  <c:v>1.792</c:v>
                </c:pt>
                <c:pt idx="124">
                  <c:v>0.69399999999999995</c:v>
                </c:pt>
                <c:pt idx="125">
                  <c:v>0.79600000000000004</c:v>
                </c:pt>
                <c:pt idx="126">
                  <c:v>0.95799999999999996</c:v>
                </c:pt>
                <c:pt idx="127">
                  <c:v>1.1419999999999999</c:v>
                </c:pt>
                <c:pt idx="128">
                  <c:v>1.5960000000000001</c:v>
                </c:pt>
                <c:pt idx="129">
                  <c:v>1.8919999999999999</c:v>
                </c:pt>
                <c:pt idx="130">
                  <c:v>2.1560000000000001</c:v>
                </c:pt>
                <c:pt idx="131">
                  <c:v>2.4700000000000002</c:v>
                </c:pt>
                <c:pt idx="132">
                  <c:v>2.718</c:v>
                </c:pt>
                <c:pt idx="133">
                  <c:v>2.88</c:v>
                </c:pt>
                <c:pt idx="134">
                  <c:v>3.1640000000000001</c:v>
                </c:pt>
                <c:pt idx="135">
                  <c:v>3.444</c:v>
                </c:pt>
                <c:pt idx="136">
                  <c:v>3.3919999999999999</c:v>
                </c:pt>
                <c:pt idx="137">
                  <c:v>3.222</c:v>
                </c:pt>
                <c:pt idx="138">
                  <c:v>2.8380000000000001</c:v>
                </c:pt>
                <c:pt idx="139">
                  <c:v>3.43</c:v>
                </c:pt>
                <c:pt idx="140">
                  <c:v>4.9800000000000004</c:v>
                </c:pt>
                <c:pt idx="141">
                  <c:v>6.0380000000000003</c:v>
                </c:pt>
                <c:pt idx="142">
                  <c:v>7.1159999999999997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7-497E-AEDE-7C70EF34A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528896"/>
        <c:axId val="254534784"/>
      </c:lineChart>
      <c:dateAx>
        <c:axId val="254528896"/>
        <c:scaling>
          <c:orientation val="minMax"/>
          <c:max val="44713"/>
          <c:min val="40179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4534784"/>
        <c:crosses val="autoZero"/>
        <c:auto val="0"/>
        <c:lblOffset val="100"/>
        <c:baseTimeUnit val="months"/>
        <c:majorUnit val="12"/>
        <c:minorUnit val="3"/>
      </c:dateAx>
      <c:valAx>
        <c:axId val="2545347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4528896"/>
        <c:crosses val="autoZero"/>
        <c:crossBetween val="midCat"/>
        <c:majorUnit val="2"/>
        <c:minorUnit val="1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52025540222812239"/>
          <c:y val="0.74642294593940617"/>
          <c:w val="0.25449790417988793"/>
          <c:h val="0.15555660727629292"/>
        </c:manualLayout>
      </c:layout>
      <c:overlay val="1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43" r="0.75000000000001443" t="1" header="0.5" footer="0.5"/>
    <c:pageSetup paperSize="9"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</xdr:rowOff>
    </xdr:from>
    <xdr:to>
      <xdr:col>12</xdr:col>
      <xdr:colOff>19050</xdr:colOff>
      <xdr:row>16</xdr:row>
      <xdr:rowOff>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9525</xdr:rowOff>
        </xdr:from>
        <xdr:to>
          <xdr:col>11</xdr:col>
          <xdr:colOff>104775</xdr:colOff>
          <xdr:row>49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0.87575</cdr:x>
      <cdr:y>0.0035</cdr:y>
    </cdr:from>
    <cdr:to>
      <cdr:x>0.87599</cdr:x>
      <cdr:y>0.0088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017" y="59530"/>
          <a:ext cx="685964" cy="190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usstats/abs@.nsf/mf/3101.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usstats/abs@.nsf/mf/3401.0" TargetMode="External"/><Relationship Id="rId1" Type="http://schemas.openxmlformats.org/officeDocument/2006/relationships/hyperlink" Target="http://www.abs.gov.au/AUSSTATS/abs@.nsf/second+level+view?ReadForm&amp;prodno=3401.0&amp;viewtitle=Overseas%20Arrivals%20and%20Departures,%20Australia~Jan%202008~Latest~6/03/2008&amp;&amp;tabname=Past%20Future%20Issues&amp;prodno=3401.0&amp;issue=Jan%202008&amp;num=&amp;view=&amp;" TargetMode="External"/><Relationship Id="rId6" Type="http://schemas.openxmlformats.org/officeDocument/2006/relationships/hyperlink" Target="https://www.tra.gov.au/data-and-research" TargetMode="External"/><Relationship Id="rId11" Type="http://schemas.openxmlformats.org/officeDocument/2006/relationships/image" Target="../media/image1.emf"/><Relationship Id="rId5" Type="http://schemas.openxmlformats.org/officeDocument/2006/relationships/hyperlink" Target="https://www.homeaffairs.gov.au/research-and-statistics/statistics/visa-statistics/live/migration-program" TargetMode="External"/><Relationship Id="rId10" Type="http://schemas.openxmlformats.org/officeDocument/2006/relationships/oleObject" Target="../embeddings/Microsoft_Word_97_-_2003_Document.doc"/><Relationship Id="rId4" Type="http://schemas.openxmlformats.org/officeDocument/2006/relationships/hyperlink" Target="https://www.abs.gov.au/ausstats/abs@.nsf/mf/3412.0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bs.gov.au/statistics/industry/tourism-and-transport/overseas-arrivals-and-departures-australia/latest-release" TargetMode="External"/><Relationship Id="rId1" Type="http://schemas.openxmlformats.org/officeDocument/2006/relationships/hyperlink" Target="https://www.abs.gov.au/AUSSTATS/abs@.nsf/Latestproducts/3401.0Main%20Features15Feb%202020?opendocument&amp;tabname=Summary&amp;prodno=3401.0&amp;issue=Feb%202020&amp;num=&amp;view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2"/>
  <sheetViews>
    <sheetView tabSelected="1" topLeftCell="A29" zoomScaleNormal="100" zoomScaleSheetLayoutView="100" workbookViewId="0">
      <selection activeCell="O54" sqref="O54"/>
    </sheetView>
  </sheetViews>
  <sheetFormatPr defaultColWidth="8.85546875" defaultRowHeight="12.75"/>
  <cols>
    <col min="1" max="1" width="12.85546875" style="23" customWidth="1"/>
    <col min="2" max="6" width="10.28515625" style="23" customWidth="1"/>
    <col min="7" max="8" width="1.7109375" style="23" customWidth="1"/>
    <col min="9" max="9" width="11.85546875" style="23" customWidth="1"/>
    <col min="10" max="11" width="8.85546875" style="23" customWidth="1"/>
    <col min="12" max="12" width="1.7109375" style="23" customWidth="1"/>
    <col min="13" max="13" width="8.85546875" style="23"/>
    <col min="14" max="14" width="12.85546875" style="23" bestFit="1" customWidth="1"/>
    <col min="15" max="16384" width="8.85546875" style="23"/>
  </cols>
  <sheetData>
    <row r="1" spans="1:22" ht="29.25" customHeight="1">
      <c r="A1" s="58" t="s">
        <v>20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22" ht="15.75" customHeight="1">
      <c r="A2" s="16"/>
      <c r="B2" s="16"/>
      <c r="C2" s="16"/>
      <c r="D2" s="16"/>
      <c r="E2" s="16"/>
      <c r="F2" s="16"/>
    </row>
    <row r="3" spans="1:22" ht="15.75" customHeight="1">
      <c r="A3" s="16"/>
      <c r="B3" s="16"/>
      <c r="C3" s="16"/>
      <c r="D3" s="16"/>
      <c r="E3" s="16"/>
      <c r="F3" s="16"/>
    </row>
    <row r="4" spans="1:22" ht="15.75" customHeight="1">
      <c r="A4" s="16"/>
      <c r="B4" s="16"/>
      <c r="C4" s="16"/>
      <c r="D4" s="16"/>
      <c r="E4" s="16"/>
      <c r="F4" s="16"/>
    </row>
    <row r="5" spans="1:22" ht="15.75" customHeight="1">
      <c r="A5" s="16"/>
      <c r="B5" s="16"/>
      <c r="C5" s="16"/>
      <c r="D5" s="16"/>
      <c r="E5" s="16"/>
      <c r="F5" s="16"/>
    </row>
    <row r="6" spans="1:22" ht="15.75" customHeight="1">
      <c r="A6" s="16"/>
      <c r="B6" s="16"/>
      <c r="C6" s="16"/>
      <c r="D6" s="16"/>
      <c r="E6" s="16"/>
      <c r="F6" s="16"/>
      <c r="M6" s="39"/>
    </row>
    <row r="7" spans="1:22" ht="15.75" customHeight="1">
      <c r="A7" s="16"/>
      <c r="B7" s="16"/>
      <c r="C7" s="16"/>
      <c r="D7" s="16"/>
      <c r="E7" s="16"/>
      <c r="F7" s="16"/>
      <c r="M7" s="39"/>
    </row>
    <row r="8" spans="1:22" ht="15.75" customHeight="1">
      <c r="A8" s="16"/>
      <c r="B8" s="16"/>
      <c r="C8" s="16"/>
      <c r="D8" s="16"/>
      <c r="E8" s="16"/>
      <c r="F8" s="16"/>
      <c r="N8" s="40"/>
      <c r="O8" s="41"/>
    </row>
    <row r="9" spans="1:22" ht="15.75" customHeight="1">
      <c r="A9" s="16"/>
      <c r="B9" s="16"/>
      <c r="C9" s="16"/>
      <c r="D9" s="16"/>
      <c r="E9" s="16"/>
      <c r="F9" s="16"/>
      <c r="M9" s="42"/>
      <c r="N9" s="43"/>
      <c r="O9" s="43"/>
      <c r="P9" s="43"/>
      <c r="Q9" s="43"/>
      <c r="R9" s="43"/>
      <c r="S9" s="43"/>
      <c r="T9" s="43"/>
      <c r="U9" s="43"/>
      <c r="V9" s="43"/>
    </row>
    <row r="10" spans="1:22" ht="15.75" customHeight="1">
      <c r="A10" s="16"/>
      <c r="B10" s="16"/>
      <c r="C10" s="16"/>
      <c r="D10" s="16"/>
      <c r="E10" s="16"/>
      <c r="F10" s="16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ht="15.75" customHeight="1">
      <c r="A11" s="16"/>
      <c r="B11" s="16"/>
      <c r="C11" s="16"/>
      <c r="D11" s="16"/>
      <c r="E11" s="16"/>
      <c r="F11" s="16"/>
      <c r="M11" s="43"/>
      <c r="O11" s="43"/>
      <c r="P11" s="43"/>
      <c r="Q11" s="43"/>
      <c r="R11" s="43"/>
      <c r="S11" s="43"/>
      <c r="T11" s="43"/>
      <c r="U11" s="43"/>
      <c r="V11" s="43"/>
    </row>
    <row r="12" spans="1:22" ht="15.75" customHeight="1">
      <c r="A12" s="16"/>
      <c r="B12" s="16"/>
      <c r="C12" s="16"/>
      <c r="D12" s="16"/>
      <c r="E12" s="16"/>
      <c r="F12" s="16"/>
      <c r="M12" s="43"/>
      <c r="O12" s="43"/>
      <c r="P12" s="43"/>
      <c r="Q12" s="43"/>
      <c r="R12" s="43"/>
      <c r="S12" s="43"/>
      <c r="T12" s="43"/>
      <c r="U12" s="43"/>
      <c r="V12" s="43"/>
    </row>
    <row r="13" spans="1:22" ht="15.75" customHeight="1">
      <c r="A13" s="16"/>
      <c r="B13" s="16"/>
      <c r="C13" s="16"/>
      <c r="D13" s="16"/>
      <c r="E13" s="16"/>
      <c r="F13" s="16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 ht="15.75" customHeight="1">
      <c r="A14" s="16"/>
      <c r="B14" s="16"/>
      <c r="C14" s="16"/>
      <c r="D14" s="16"/>
      <c r="E14" s="16"/>
      <c r="F14" s="16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pans="1:22" ht="15.75" customHeight="1">
      <c r="A15" s="16"/>
      <c r="B15" s="16"/>
      <c r="C15" s="16"/>
      <c r="D15" s="16"/>
      <c r="E15" s="16"/>
      <c r="F15" s="16"/>
    </row>
    <row r="16" spans="1:22" ht="15.75" customHeight="1">
      <c r="A16" s="16"/>
      <c r="B16" s="16"/>
      <c r="C16" s="16"/>
      <c r="D16" s="16"/>
      <c r="E16" s="16"/>
      <c r="F16" s="16"/>
      <c r="P16" s="39"/>
    </row>
    <row r="17" spans="1:13">
      <c r="A17" s="61" t="s">
        <v>19</v>
      </c>
      <c r="B17" s="62" t="s">
        <v>37</v>
      </c>
      <c r="C17" s="62" t="s">
        <v>38</v>
      </c>
      <c r="D17" s="62" t="s">
        <v>39</v>
      </c>
      <c r="E17" s="62" t="s">
        <v>55</v>
      </c>
      <c r="F17" s="62" t="s">
        <v>58</v>
      </c>
      <c r="J17" s="44"/>
      <c r="K17" s="45"/>
      <c r="M17" s="46"/>
    </row>
    <row r="18" spans="1:13">
      <c r="A18" s="63" t="s">
        <v>18</v>
      </c>
      <c r="B18" s="64"/>
      <c r="C18" s="64"/>
      <c r="D18" s="64"/>
      <c r="E18" s="64"/>
      <c r="F18" s="64"/>
      <c r="K18" s="45"/>
    </row>
    <row r="19" spans="1:13">
      <c r="A19" s="47" t="s">
        <v>16</v>
      </c>
      <c r="B19" s="48">
        <f>'7.3 Data'!G504</f>
        <v>746.41</v>
      </c>
      <c r="C19" s="48">
        <f>'7.3 Data'!G516</f>
        <v>774.36</v>
      </c>
      <c r="D19" s="48">
        <f>'7.3 Data'!G528</f>
        <v>790.38</v>
      </c>
      <c r="E19" s="48">
        <f>'7.3 Data'!$G540</f>
        <v>3.53</v>
      </c>
      <c r="F19" s="48">
        <f>'7.3 Data'!$G552</f>
        <v>18.75</v>
      </c>
      <c r="J19" s="49"/>
      <c r="K19" s="49"/>
    </row>
    <row r="20" spans="1:13">
      <c r="A20" s="47" t="s">
        <v>15</v>
      </c>
      <c r="B20" s="48">
        <f>'7.3 Data'!G505</f>
        <v>702.9</v>
      </c>
      <c r="C20" s="48">
        <f>'7.3 Data'!G517</f>
        <v>741.71</v>
      </c>
      <c r="D20" s="48">
        <f>'7.3 Data'!G529</f>
        <v>789.2</v>
      </c>
      <c r="E20" s="48">
        <f>'7.3 Data'!$G541</f>
        <v>3.03</v>
      </c>
      <c r="F20" s="48">
        <f>'7.3 Data'!$G553</f>
        <v>6.24</v>
      </c>
    </row>
    <row r="21" spans="1:13">
      <c r="A21" s="47" t="s">
        <v>14</v>
      </c>
      <c r="B21" s="48">
        <f>'7.3 Data'!G506</f>
        <v>663.59</v>
      </c>
      <c r="C21" s="48">
        <f>'7.3 Data'!G518</f>
        <v>690.19</v>
      </c>
      <c r="D21" s="48">
        <f>'7.3 Data'!G530</f>
        <v>694.96</v>
      </c>
      <c r="E21" s="48">
        <f>'7.3 Data'!$G542</f>
        <v>3.72</v>
      </c>
      <c r="F21" s="48">
        <f>'7.3 Data'!$G554</f>
        <v>4.41</v>
      </c>
      <c r="K21" s="50"/>
    </row>
    <row r="22" spans="1:13">
      <c r="A22" s="47" t="s">
        <v>13</v>
      </c>
      <c r="B22" s="48">
        <f>'7.3 Data'!G507</f>
        <v>741.36</v>
      </c>
      <c r="C22" s="48">
        <f>'7.3 Data'!G519</f>
        <v>753.96</v>
      </c>
      <c r="D22" s="48">
        <f>'7.3 Data'!G531</f>
        <v>774.02</v>
      </c>
      <c r="E22" s="48">
        <f>'7.3 Data'!$G543</f>
        <v>6.07</v>
      </c>
      <c r="F22" s="48">
        <f>'7.3 Data'!$G555</f>
        <v>4.3099999999999996</v>
      </c>
      <c r="K22" s="51"/>
      <c r="L22" s="49"/>
    </row>
    <row r="23" spans="1:13">
      <c r="A23" s="47" t="s">
        <v>12</v>
      </c>
      <c r="B23" s="48">
        <f>'7.3 Data'!G508</f>
        <v>777.09</v>
      </c>
      <c r="C23" s="48">
        <f>'7.3 Data'!G520</f>
        <v>802.16</v>
      </c>
      <c r="D23" s="48">
        <f>'7.3 Data'!G532</f>
        <v>815.91</v>
      </c>
      <c r="E23" s="48">
        <f>'7.3 Data'!$G544</f>
        <v>7.57</v>
      </c>
      <c r="F23" s="48">
        <f>'7.3 Data'!$G556</f>
        <v>20.86</v>
      </c>
    </row>
    <row r="24" spans="1:13">
      <c r="A24" s="47" t="s">
        <v>11</v>
      </c>
      <c r="B24" s="48">
        <f>'7.3 Data'!G509</f>
        <v>1015.04</v>
      </c>
      <c r="C24" s="48">
        <f>'7.3 Data'!G521</f>
        <v>1057.9000000000001</v>
      </c>
      <c r="D24" s="48">
        <f>'7.3 Data'!G533</f>
        <v>1077.72</v>
      </c>
      <c r="E24" s="48">
        <f>'7.3 Data'!$G545</f>
        <v>8.82</v>
      </c>
      <c r="F24" s="48">
        <f>'7.3 Data'!$G557</f>
        <v>73.05</v>
      </c>
    </row>
    <row r="25" spans="1:13">
      <c r="A25" s="47" t="s">
        <v>10</v>
      </c>
      <c r="B25" s="48">
        <f>'7.3 Data'!G510</f>
        <v>702.58</v>
      </c>
      <c r="C25" s="48">
        <f>'7.3 Data'!G522</f>
        <v>731.13</v>
      </c>
      <c r="D25" s="48">
        <f>'7.3 Data'!G534</f>
        <v>766.59</v>
      </c>
      <c r="E25" s="48">
        <f>'7.3 Data'!$G546</f>
        <v>7.99</v>
      </c>
      <c r="F25" s="48">
        <f>'7.3 Data'!$G558</f>
        <v>53.88</v>
      </c>
    </row>
    <row r="26" spans="1:13">
      <c r="A26" s="47" t="s">
        <v>9</v>
      </c>
      <c r="B26" s="48">
        <f>'7.3 Data'!G511</f>
        <v>914.53</v>
      </c>
      <c r="C26" s="48">
        <f>'7.3 Data'!G523</f>
        <v>927.24</v>
      </c>
      <c r="D26" s="48">
        <f>'7.3 Data'!G535</f>
        <v>685.41</v>
      </c>
      <c r="E26" s="48">
        <f>'7.3 Data'!$G547</f>
        <v>6.26</v>
      </c>
      <c r="F26" s="48">
        <f>'7.3 Data'!$G559</f>
        <v>80.760000000000005</v>
      </c>
    </row>
    <row r="27" spans="1:13">
      <c r="A27" s="47" t="s">
        <v>8</v>
      </c>
      <c r="B27" s="48">
        <f>'7.3 Data'!G512</f>
        <v>872.35</v>
      </c>
      <c r="C27" s="48">
        <f>'7.3 Data'!G524</f>
        <v>836.35</v>
      </c>
      <c r="D27" s="48">
        <f>'7.3 Data'!G536</f>
        <v>331.89</v>
      </c>
      <c r="E27" s="48">
        <f>'7.3 Data'!$G548</f>
        <v>8.32</v>
      </c>
      <c r="F27" s="48">
        <f>'7.3 Data'!$G560</f>
        <v>161.72</v>
      </c>
      <c r="I27" s="49"/>
    </row>
    <row r="28" spans="1:13">
      <c r="A28" s="47" t="s">
        <v>7</v>
      </c>
      <c r="B28" s="48">
        <f>'7.3 Data'!G513</f>
        <v>679.78</v>
      </c>
      <c r="C28" s="48">
        <f>'7.3 Data'!G525</f>
        <v>700.37</v>
      </c>
      <c r="D28" s="48">
        <f>'7.3 Data'!G537</f>
        <v>2.25</v>
      </c>
      <c r="E28" s="48">
        <f>'7.3 Data'!$G549</f>
        <v>22.61</v>
      </c>
    </row>
    <row r="29" spans="1:13">
      <c r="A29" s="47" t="s">
        <v>6</v>
      </c>
      <c r="B29" s="48">
        <f>'7.3 Data'!G514</f>
        <v>609.45000000000005</v>
      </c>
      <c r="C29" s="48">
        <f>'7.3 Data'!G526</f>
        <v>668.28</v>
      </c>
      <c r="D29" s="48">
        <f>'7.3 Data'!G538</f>
        <v>3.44</v>
      </c>
      <c r="E29" s="48">
        <f>'7.3 Data'!$G550</f>
        <v>36.19</v>
      </c>
    </row>
    <row r="30" spans="1:13">
      <c r="A30" s="47" t="s">
        <v>5</v>
      </c>
      <c r="B30" s="48">
        <f>'7.3 Data'!G515</f>
        <v>646.65</v>
      </c>
      <c r="C30" s="48">
        <f>'7.3 Data'!G527</f>
        <v>660.34</v>
      </c>
      <c r="D30" s="48">
        <f>'7.3 Data'!$G539</f>
        <v>5.4</v>
      </c>
      <c r="E30" s="48">
        <f>'7.3 Data'!$G551</f>
        <v>36.770000000000003</v>
      </c>
    </row>
    <row r="31" spans="1:13">
      <c r="A31" s="47"/>
    </row>
    <row r="32" spans="1:13">
      <c r="A32" s="47" t="s">
        <v>0</v>
      </c>
      <c r="B32" s="48">
        <f>SUM(B19:B30)</f>
        <v>9071.73</v>
      </c>
      <c r="C32" s="48">
        <f>SUM(C19:C30)</f>
        <v>9343.9900000000016</v>
      </c>
      <c r="D32" s="48">
        <f>SUM(D19:D30)</f>
        <v>6737.1699999999992</v>
      </c>
      <c r="E32" s="48">
        <f>SUM(E19:E30)</f>
        <v>150.88</v>
      </c>
    </row>
    <row r="33" spans="1:10">
      <c r="A33" s="38"/>
      <c r="B33" s="52"/>
      <c r="C33" s="52"/>
      <c r="D33" s="52"/>
      <c r="E33" s="52"/>
    </row>
    <row r="34" spans="1:10">
      <c r="A34" s="63" t="s">
        <v>17</v>
      </c>
      <c r="B34" s="64"/>
      <c r="C34" s="64"/>
      <c r="D34" s="64"/>
      <c r="E34" s="64"/>
      <c r="F34" s="64"/>
    </row>
    <row r="35" spans="1:10">
      <c r="A35" s="47" t="s">
        <v>16</v>
      </c>
      <c r="B35" s="36">
        <f>'7.3 Data'!J504</f>
        <v>8.26</v>
      </c>
      <c r="C35" s="36">
        <f>'7.3 Data'!J516</f>
        <v>8.31</v>
      </c>
      <c r="D35" s="36">
        <f>'7.3 Data'!J528</f>
        <v>7.72</v>
      </c>
      <c r="E35" s="36">
        <f>'7.3 Data'!$J540</f>
        <v>0.62</v>
      </c>
      <c r="F35" s="36">
        <f>'7.3 Data'!$J552</f>
        <v>3.64</v>
      </c>
    </row>
    <row r="36" spans="1:10">
      <c r="A36" s="47" t="s">
        <v>15</v>
      </c>
      <c r="B36" s="36">
        <f>'7.3 Data'!J505</f>
        <v>10.25</v>
      </c>
      <c r="C36" s="36">
        <f>'7.3 Data'!J517</f>
        <v>10.42</v>
      </c>
      <c r="D36" s="36">
        <f>'7.3 Data'!J529</f>
        <v>9.66</v>
      </c>
      <c r="E36" s="36">
        <f>'7.3 Data'!$J541</f>
        <v>0.78</v>
      </c>
      <c r="F36" s="36">
        <f>'7.3 Data'!$J553</f>
        <v>2.8</v>
      </c>
    </row>
    <row r="37" spans="1:10">
      <c r="A37" s="47" t="s">
        <v>14</v>
      </c>
      <c r="B37" s="36">
        <f>'7.3 Data'!J506</f>
        <v>9.99</v>
      </c>
      <c r="C37" s="36">
        <f>'7.3 Data'!J518</f>
        <v>8.49</v>
      </c>
      <c r="D37" s="36">
        <f>'7.3 Data'!J530</f>
        <v>7.52</v>
      </c>
      <c r="E37" s="36">
        <f>'7.3 Data'!$J542</f>
        <v>0.92</v>
      </c>
      <c r="F37" s="36">
        <f>'7.3 Data'!$J554</f>
        <v>2.29</v>
      </c>
    </row>
    <row r="38" spans="1:10">
      <c r="A38" s="47" t="s">
        <v>13</v>
      </c>
      <c r="B38" s="36">
        <f>'7.3 Data'!J507</f>
        <v>8.8000000000000007</v>
      </c>
      <c r="C38" s="36">
        <f>'7.3 Data'!J519</f>
        <v>7.71</v>
      </c>
      <c r="D38" s="36">
        <f>'7.3 Data'!J531</f>
        <v>7.28</v>
      </c>
      <c r="E38" s="36">
        <f>'7.3 Data'!$J543</f>
        <v>1.49</v>
      </c>
      <c r="F38" s="36">
        <f>'7.3 Data'!$J555</f>
        <v>1.78</v>
      </c>
    </row>
    <row r="39" spans="1:10">
      <c r="A39" s="47" t="s">
        <v>12</v>
      </c>
      <c r="B39" s="36">
        <f>'7.3 Data'!J508</f>
        <v>9.14</v>
      </c>
      <c r="C39" s="36">
        <f>'7.3 Data'!J520</f>
        <v>7.41</v>
      </c>
      <c r="D39" s="36">
        <f>'7.3 Data'!J532</f>
        <v>7.67</v>
      </c>
      <c r="E39" s="36">
        <f>'7.3 Data'!$J544</f>
        <v>1.9</v>
      </c>
      <c r="F39" s="36">
        <f>'7.3 Data'!$J556</f>
        <v>6.64</v>
      </c>
    </row>
    <row r="40" spans="1:10">
      <c r="A40" s="47" t="s">
        <v>11</v>
      </c>
      <c r="B40" s="36">
        <f>'7.3 Data'!J509</f>
        <v>9.2799999999999994</v>
      </c>
      <c r="C40" s="36">
        <f>'7.3 Data'!J521</f>
        <v>8.15</v>
      </c>
      <c r="D40" s="36">
        <f>'7.3 Data'!J533</f>
        <v>7.81</v>
      </c>
      <c r="E40" s="36">
        <f>'7.3 Data'!$J545</f>
        <v>2.89</v>
      </c>
      <c r="F40" s="36">
        <f>'7.3 Data'!$J557</f>
        <v>11.39</v>
      </c>
      <c r="I40" s="49"/>
      <c r="J40" s="49"/>
    </row>
    <row r="41" spans="1:10">
      <c r="A41" s="47" t="s">
        <v>10</v>
      </c>
      <c r="B41" s="36">
        <f>'7.3 Data'!J510</f>
        <v>9.1199999999999992</v>
      </c>
      <c r="C41" s="36">
        <f>'7.3 Data'!J522</f>
        <v>7.99</v>
      </c>
      <c r="D41" s="36">
        <f>'7.3 Data'!J534</f>
        <v>7.81</v>
      </c>
      <c r="E41" s="36">
        <f>'7.3 Data'!$J546</f>
        <v>2.2599999999999998</v>
      </c>
      <c r="F41" s="36">
        <f>'7.3 Data'!$J558</f>
        <v>8.09</v>
      </c>
    </row>
    <row r="42" spans="1:10">
      <c r="A42" s="47" t="s">
        <v>9</v>
      </c>
      <c r="B42" s="36">
        <f>'7.3 Data'!J511</f>
        <v>9.35</v>
      </c>
      <c r="C42" s="36">
        <f>'7.3 Data'!J523</f>
        <v>8.6</v>
      </c>
      <c r="D42" s="36">
        <f>'7.3 Data'!J535</f>
        <v>7.78</v>
      </c>
      <c r="E42" s="36">
        <f>'7.3 Data'!$J547</f>
        <v>2.2400000000000002</v>
      </c>
      <c r="F42" s="36">
        <f>'7.3 Data'!$J559</f>
        <v>7.68</v>
      </c>
    </row>
    <row r="43" spans="1:10">
      <c r="A43" s="47" t="s">
        <v>8</v>
      </c>
      <c r="B43" s="36">
        <f>'7.3 Data'!J512</f>
        <v>10.99</v>
      </c>
      <c r="C43" s="36">
        <f>'7.3 Data'!J524</f>
        <v>9.2799999999999994</v>
      </c>
      <c r="D43" s="36">
        <f>'7.3 Data'!J536</f>
        <v>6.27</v>
      </c>
      <c r="E43" s="36">
        <f>'7.3 Data'!$J548</f>
        <v>3.06</v>
      </c>
      <c r="F43" s="36">
        <f>'7.3 Data'!$J560</f>
        <v>7.96</v>
      </c>
    </row>
    <row r="44" spans="1:10">
      <c r="A44" s="47" t="s">
        <v>7</v>
      </c>
      <c r="B44" s="36">
        <f>'7.3 Data'!J513</f>
        <v>9.39</v>
      </c>
      <c r="C44" s="36">
        <f>'7.3 Data'!J525</f>
        <v>7.78</v>
      </c>
      <c r="D44" s="36">
        <f>'7.3 Data'!J537</f>
        <v>0.41</v>
      </c>
      <c r="E44" s="36">
        <f>'7.3 Data'!$J549</f>
        <v>3.14</v>
      </c>
    </row>
    <row r="45" spans="1:10">
      <c r="A45" s="47" t="s">
        <v>6</v>
      </c>
      <c r="B45" s="36">
        <f>'7.3 Data'!J514</f>
        <v>9.36</v>
      </c>
      <c r="C45" s="36">
        <f>'7.3 Data'!J526</f>
        <v>9.69</v>
      </c>
      <c r="D45" s="36">
        <f>'7.3 Data'!J538</f>
        <v>0.68</v>
      </c>
      <c r="E45" s="36">
        <f>'7.3 Data'!$J550</f>
        <v>3.7</v>
      </c>
    </row>
    <row r="46" spans="1:10">
      <c r="A46" s="47" t="s">
        <v>5</v>
      </c>
      <c r="B46" s="36">
        <f>'7.3 Data'!J515</f>
        <v>8.9700000000000006</v>
      </c>
      <c r="C46" s="36">
        <f>'7.3 Data'!J527</f>
        <v>9.06</v>
      </c>
      <c r="D46" s="36">
        <f>'7.3 Data'!$J539</f>
        <v>0.98</v>
      </c>
      <c r="E46" s="36">
        <f>'7.3 Data'!$J551</f>
        <v>3.68</v>
      </c>
    </row>
    <row r="47" spans="1:10">
      <c r="A47" s="47"/>
      <c r="C47" s="36"/>
      <c r="D47" s="36"/>
      <c r="E47" s="36"/>
    </row>
    <row r="48" spans="1:10">
      <c r="A48" s="47" t="s">
        <v>0</v>
      </c>
      <c r="B48" s="48">
        <f>SUM(B35:B46)</f>
        <v>112.89999999999999</v>
      </c>
      <c r="C48" s="48">
        <f>SUM(C35:C46)</f>
        <v>102.89</v>
      </c>
      <c r="D48" s="48">
        <f>SUM(D35:D46)</f>
        <v>71.590000000000018</v>
      </c>
      <c r="E48" s="48">
        <f>SUM(E35:E46)</f>
        <v>26.68</v>
      </c>
    </row>
    <row r="49" spans="1:10" ht="13.5" thickBot="1">
      <c r="A49" s="65"/>
      <c r="B49" s="66"/>
      <c r="C49" s="66"/>
      <c r="D49" s="66"/>
      <c r="E49" s="66"/>
      <c r="F49" s="66"/>
    </row>
    <row r="50" spans="1:10">
      <c r="A50" s="53"/>
      <c r="B50" s="16"/>
      <c r="C50" s="16"/>
      <c r="D50" s="16"/>
      <c r="E50" s="16"/>
      <c r="F50" s="16"/>
    </row>
    <row r="51" spans="1:10">
      <c r="A51" s="20" t="s">
        <v>47</v>
      </c>
      <c r="B51" s="16"/>
      <c r="C51" s="16"/>
      <c r="D51" s="16"/>
      <c r="E51" s="16"/>
      <c r="F51" s="16"/>
      <c r="I51" s="67" t="s">
        <v>57</v>
      </c>
    </row>
    <row r="52" spans="1:10">
      <c r="A52" s="20" t="s">
        <v>4</v>
      </c>
      <c r="B52" s="21"/>
      <c r="C52" s="21"/>
      <c r="D52" s="21"/>
      <c r="E52" s="21"/>
      <c r="F52" s="21"/>
      <c r="I52" s="95">
        <v>44727</v>
      </c>
      <c r="J52" s="95"/>
    </row>
    <row r="53" spans="1:10">
      <c r="A53" s="54" t="s">
        <v>27</v>
      </c>
      <c r="B53" s="54"/>
      <c r="C53" s="54"/>
      <c r="D53" s="54"/>
      <c r="E53" s="54"/>
      <c r="F53" s="54"/>
      <c r="I53" s="95"/>
      <c r="J53" s="95"/>
    </row>
    <row r="54" spans="1:10">
      <c r="A54" s="69" t="s">
        <v>28</v>
      </c>
      <c r="B54" s="54"/>
      <c r="C54" s="54"/>
      <c r="D54" s="54"/>
      <c r="E54" s="54"/>
      <c r="F54" s="54"/>
    </row>
    <row r="55" spans="1:10">
      <c r="B55" s="22"/>
      <c r="C55" s="22"/>
      <c r="D55" s="22"/>
      <c r="E55" s="22"/>
      <c r="F55" s="21"/>
    </row>
    <row r="56" spans="1:10">
      <c r="A56" s="55" t="s">
        <v>29</v>
      </c>
      <c r="B56" s="16"/>
      <c r="C56" s="16"/>
      <c r="D56" s="16"/>
      <c r="E56" s="16"/>
      <c r="F56" s="16"/>
    </row>
    <row r="57" spans="1:10">
      <c r="A57" s="57" t="s">
        <v>36</v>
      </c>
      <c r="B57" s="16"/>
      <c r="C57" s="16"/>
      <c r="D57" s="16"/>
      <c r="E57" s="16"/>
      <c r="F57" s="16"/>
    </row>
    <row r="58" spans="1:10">
      <c r="A58" s="56" t="s">
        <v>30</v>
      </c>
      <c r="B58" s="16"/>
      <c r="C58" s="16"/>
      <c r="D58" s="16"/>
      <c r="E58" s="16"/>
      <c r="F58" s="16"/>
    </row>
    <row r="59" spans="1:10">
      <c r="A59" s="57" t="s">
        <v>35</v>
      </c>
    </row>
    <row r="60" spans="1:10">
      <c r="A60" s="57" t="s">
        <v>34</v>
      </c>
    </row>
    <row r="61" spans="1:10">
      <c r="A61" s="57" t="s">
        <v>31</v>
      </c>
    </row>
    <row r="62" spans="1:10">
      <c r="A62" s="57" t="s">
        <v>32</v>
      </c>
    </row>
  </sheetData>
  <mergeCells count="2">
    <mergeCell ref="I52:J52"/>
    <mergeCell ref="I53:J53"/>
  </mergeCells>
  <hyperlinks>
    <hyperlink ref="A55:D55" r:id="rId1" display="Source: ABS, Overseas arrivals and departures, Cat. no. 3401.0" xr:uid="{00000000-0004-0000-0000-000000000000}"/>
    <hyperlink ref="A57" r:id="rId2" xr:uid="{00000000-0004-0000-0000-000001000000}"/>
    <hyperlink ref="A59" r:id="rId3" xr:uid="{00000000-0004-0000-0000-000002000000}"/>
    <hyperlink ref="A60" r:id="rId4" xr:uid="{00000000-0004-0000-0000-000003000000}"/>
    <hyperlink ref="A61" r:id="rId5" xr:uid="{00000000-0004-0000-0000-000004000000}"/>
    <hyperlink ref="A62" r:id="rId6" xr:uid="{00000000-0004-0000-0000-000005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87" orientation="portrait" r:id="rId7"/>
  <headerFooter alignWithMargins="0">
    <oddFooter>&amp;L&amp;"Times New Roman,Italic"&amp;12Monthly statistical bulletin&amp;R&amp;"Times New Roman,Regular"&amp;12 37</oddFooter>
  </headerFooter>
  <rowBreaks count="1" manualBreakCount="1">
    <brk id="62" max="16383" man="1"/>
  </rowBreaks>
  <colBreaks count="1" manualBreakCount="1">
    <brk id="12" max="1048575" man="1"/>
  </colBreaks>
  <drawing r:id="rId8"/>
  <legacyDrawing r:id="rId9"/>
  <oleObjects>
    <mc:AlternateContent xmlns:mc="http://schemas.openxmlformats.org/markup-compatibility/2006">
      <mc:Choice Requires="x14">
        <oleObject progId="Word.Document.8" shapeId="3073" r:id="rId10">
          <objectPr defaultSize="0" autoPict="0" r:id="rId11">
            <anchor moveWithCells="1">
              <from>
                <xdr:col>7</xdr:col>
                <xdr:colOff>9525</xdr:colOff>
                <xdr:row>16</xdr:row>
                <xdr:rowOff>9525</xdr:rowOff>
              </from>
              <to>
                <xdr:col>11</xdr:col>
                <xdr:colOff>104775</xdr:colOff>
                <xdr:row>49</xdr:row>
                <xdr:rowOff>19050</xdr:rowOff>
              </to>
            </anchor>
          </objectPr>
        </oleObject>
      </mc:Choice>
      <mc:Fallback>
        <oleObject progId="Word.Document.8" shapeId="3073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V634"/>
  <sheetViews>
    <sheetView zoomScaleNormal="100" workbookViewId="0">
      <pane xSplit="1" ySplit="5" topLeftCell="B551" activePane="bottomRight" state="frozen"/>
      <selection pane="topRight" activeCell="B1" sqref="B1"/>
      <selection pane="bottomLeft" activeCell="A5" sqref="A5"/>
      <selection pane="bottomRight" activeCell="F571" sqref="F571"/>
    </sheetView>
  </sheetViews>
  <sheetFormatPr defaultRowHeight="12.75"/>
  <cols>
    <col min="1" max="1" width="9.140625" style="2"/>
    <col min="2" max="2" width="13.28515625" style="2" customWidth="1"/>
    <col min="3" max="3" width="2.140625" style="2" customWidth="1"/>
    <col min="4" max="4" width="12.28515625" style="2" customWidth="1"/>
    <col min="5" max="5" width="13" style="2" customWidth="1"/>
    <col min="6" max="8" width="12.28515625" style="2" customWidth="1"/>
    <col min="9" max="9" width="2.7109375" style="2" customWidth="1"/>
    <col min="10" max="10" width="13" style="2" customWidth="1"/>
    <col min="11" max="11" width="2" style="2" customWidth="1"/>
    <col min="12" max="13" width="13" style="3" customWidth="1"/>
  </cols>
  <sheetData>
    <row r="1" spans="1:14">
      <c r="A1" s="1" t="s">
        <v>1</v>
      </c>
      <c r="E1" s="96" t="s">
        <v>46</v>
      </c>
      <c r="F1" s="96"/>
      <c r="G1" s="96"/>
      <c r="H1" s="96"/>
      <c r="I1" s="96"/>
      <c r="J1" s="96"/>
      <c r="K1" s="96"/>
      <c r="L1" s="96"/>
      <c r="N1" s="89" t="s">
        <v>56</v>
      </c>
    </row>
    <row r="2" spans="1:14" s="2" customFormat="1">
      <c r="E2" s="96"/>
      <c r="F2" s="96"/>
      <c r="G2" s="96"/>
      <c r="H2" s="96"/>
      <c r="I2" s="96"/>
      <c r="J2" s="96"/>
      <c r="K2" s="96"/>
      <c r="L2" s="96"/>
      <c r="M2" s="3"/>
      <c r="N2" s="81" t="s">
        <v>51</v>
      </c>
    </row>
    <row r="3" spans="1:14" s="2" customFormat="1" ht="24.75">
      <c r="A3" s="1"/>
      <c r="D3" s="25" t="s">
        <v>22</v>
      </c>
      <c r="F3" s="76"/>
      <c r="G3" s="25"/>
      <c r="H3" s="87" t="s">
        <v>53</v>
      </c>
      <c r="L3" s="25" t="s">
        <v>25</v>
      </c>
      <c r="M3" s="3"/>
      <c r="N3" s="81" t="s">
        <v>50</v>
      </c>
    </row>
    <row r="4" spans="1:14" s="1" customFormat="1" ht="15" customHeight="1">
      <c r="B4" s="98" t="s">
        <v>24</v>
      </c>
      <c r="C4" s="98"/>
      <c r="D4" s="98"/>
      <c r="E4" s="98" t="s">
        <v>24</v>
      </c>
      <c r="F4" s="98"/>
      <c r="G4" s="98" t="s">
        <v>24</v>
      </c>
      <c r="H4" s="98"/>
      <c r="I4" s="76"/>
      <c r="J4" s="99" t="s">
        <v>2</v>
      </c>
      <c r="K4" s="99"/>
      <c r="L4" s="99"/>
      <c r="M4" s="17"/>
      <c r="N4" s="81" t="s">
        <v>48</v>
      </c>
    </row>
    <row r="5" spans="1:14" s="2" customFormat="1" ht="43.15" customHeight="1">
      <c r="B5" s="4" t="s">
        <v>21</v>
      </c>
      <c r="D5" s="11" t="s">
        <v>23</v>
      </c>
      <c r="E5" s="11" t="s">
        <v>41</v>
      </c>
      <c r="F5" s="11" t="s">
        <v>42</v>
      </c>
      <c r="G5" s="11" t="s">
        <v>3</v>
      </c>
      <c r="H5" s="11" t="s">
        <v>26</v>
      </c>
      <c r="I5" s="5"/>
      <c r="J5" s="4" t="s">
        <v>3</v>
      </c>
      <c r="L5" s="11" t="s">
        <v>26</v>
      </c>
      <c r="M5" s="11" t="s">
        <v>33</v>
      </c>
    </row>
    <row r="6" spans="1:14" s="2" customFormat="1" ht="12.75" customHeight="1">
      <c r="A6" s="6">
        <v>27760</v>
      </c>
      <c r="B6" s="8">
        <f t="shared" ref="B6:B69" si="0">D6/1000</f>
        <v>45.5</v>
      </c>
      <c r="D6" s="19">
        <v>45500</v>
      </c>
      <c r="E6" s="19"/>
      <c r="F6" s="19"/>
      <c r="G6" s="77">
        <f>H6/1000</f>
        <v>47.71</v>
      </c>
      <c r="H6" s="37">
        <v>47710</v>
      </c>
      <c r="I6" s="9"/>
      <c r="J6" s="12">
        <f>L6/1000</f>
        <v>3.78</v>
      </c>
      <c r="L6" s="37">
        <v>3780</v>
      </c>
      <c r="M6" s="26"/>
      <c r="N6" s="24"/>
    </row>
    <row r="7" spans="1:14" s="2" customFormat="1" ht="12.75" customHeight="1">
      <c r="A7" s="7">
        <v>27791</v>
      </c>
      <c r="B7" s="8">
        <f t="shared" si="0"/>
        <v>44.7</v>
      </c>
      <c r="D7" s="19">
        <v>44700</v>
      </c>
      <c r="E7" s="19"/>
      <c r="F7" s="19"/>
      <c r="G7" s="77">
        <f t="shared" ref="G7:G70" si="1">H7/1000</f>
        <v>49.86</v>
      </c>
      <c r="H7" s="37">
        <v>49860</v>
      </c>
      <c r="I7" s="9"/>
      <c r="J7" s="12">
        <f>L7/1000</f>
        <v>3.9</v>
      </c>
      <c r="L7" s="37">
        <v>3900</v>
      </c>
      <c r="M7" s="26"/>
      <c r="N7" s="24"/>
    </row>
    <row r="8" spans="1:14" s="2" customFormat="1" ht="12.75" customHeight="1">
      <c r="A8" s="6">
        <v>27820</v>
      </c>
      <c r="B8" s="8">
        <f t="shared" si="0"/>
        <v>44.2</v>
      </c>
      <c r="D8" s="19">
        <v>44200</v>
      </c>
      <c r="E8" s="19"/>
      <c r="F8" s="19"/>
      <c r="G8" s="77">
        <f t="shared" si="1"/>
        <v>46.1</v>
      </c>
      <c r="H8" s="37">
        <v>46100</v>
      </c>
      <c r="I8" s="9"/>
      <c r="J8" s="12">
        <f t="shared" ref="J8:J71" si="2">L8/1000</f>
        <v>4.79</v>
      </c>
      <c r="L8" s="37">
        <v>4790</v>
      </c>
      <c r="M8" s="26"/>
      <c r="N8" s="24"/>
    </row>
    <row r="9" spans="1:14" s="2" customFormat="1" ht="12.75" customHeight="1">
      <c r="A9" s="7">
        <v>27851</v>
      </c>
      <c r="B9" s="8">
        <f t="shared" si="0"/>
        <v>43.7</v>
      </c>
      <c r="D9" s="19">
        <v>43700</v>
      </c>
      <c r="E9" s="19"/>
      <c r="F9" s="19"/>
      <c r="G9" s="77">
        <f t="shared" si="1"/>
        <v>37.270000000000003</v>
      </c>
      <c r="H9" s="37">
        <v>37270</v>
      </c>
      <c r="I9" s="9"/>
      <c r="J9" s="12">
        <f t="shared" si="2"/>
        <v>3.79</v>
      </c>
      <c r="L9" s="37">
        <v>3790</v>
      </c>
      <c r="M9" s="26"/>
      <c r="N9" s="24"/>
    </row>
    <row r="10" spans="1:14" s="2" customFormat="1" ht="12.75" customHeight="1">
      <c r="A10" s="6">
        <v>27881</v>
      </c>
      <c r="B10" s="8">
        <f t="shared" si="0"/>
        <v>43.4</v>
      </c>
      <c r="D10" s="19">
        <v>43400</v>
      </c>
      <c r="E10" s="19"/>
      <c r="F10" s="19"/>
      <c r="G10" s="77">
        <f t="shared" si="1"/>
        <v>37.619999999999997</v>
      </c>
      <c r="H10" s="37">
        <v>37620</v>
      </c>
      <c r="I10" s="9"/>
      <c r="J10" s="12">
        <f t="shared" si="2"/>
        <v>4.68</v>
      </c>
      <c r="L10" s="37">
        <v>4680</v>
      </c>
      <c r="M10" s="26"/>
      <c r="N10" s="24"/>
    </row>
    <row r="11" spans="1:14" s="2" customFormat="1" ht="12.75" customHeight="1">
      <c r="A11" s="7">
        <v>27912</v>
      </c>
      <c r="B11" s="8">
        <f t="shared" si="0"/>
        <v>43.5</v>
      </c>
      <c r="D11" s="19">
        <v>43500</v>
      </c>
      <c r="E11" s="19"/>
      <c r="F11" s="19"/>
      <c r="G11" s="77">
        <f t="shared" si="1"/>
        <v>30.07</v>
      </c>
      <c r="H11" s="37">
        <v>30070</v>
      </c>
      <c r="I11" s="9"/>
      <c r="J11" s="12">
        <f t="shared" si="2"/>
        <v>3.72</v>
      </c>
      <c r="L11" s="37">
        <v>3720</v>
      </c>
      <c r="M11" s="26"/>
      <c r="N11" s="24"/>
    </row>
    <row r="12" spans="1:14" s="2" customFormat="1" ht="12.75" customHeight="1">
      <c r="A12" s="6">
        <v>27942</v>
      </c>
      <c r="B12" s="8">
        <f t="shared" si="0"/>
        <v>43.9</v>
      </c>
      <c r="D12" s="19">
        <v>43900</v>
      </c>
      <c r="E12" s="19"/>
      <c r="F12" s="19"/>
      <c r="G12" s="77">
        <f t="shared" si="1"/>
        <v>35.119999999999997</v>
      </c>
      <c r="H12" s="37">
        <v>35120</v>
      </c>
      <c r="I12" s="9"/>
      <c r="J12" s="12">
        <f t="shared" si="2"/>
        <v>4.5999999999999996</v>
      </c>
      <c r="L12" s="37">
        <v>4600</v>
      </c>
      <c r="M12" s="26"/>
      <c r="N12" s="24"/>
    </row>
    <row r="13" spans="1:14" s="2" customFormat="1" ht="12.75" customHeight="1">
      <c r="A13" s="7">
        <v>27973</v>
      </c>
      <c r="B13" s="8">
        <f t="shared" si="0"/>
        <v>44.5</v>
      </c>
      <c r="D13" s="19">
        <v>44500</v>
      </c>
      <c r="E13" s="19"/>
      <c r="F13" s="19"/>
      <c r="G13" s="77">
        <f t="shared" si="1"/>
        <v>44.13</v>
      </c>
      <c r="H13" s="37">
        <v>44130</v>
      </c>
      <c r="I13" s="9"/>
      <c r="J13" s="12">
        <f t="shared" si="2"/>
        <v>4.75</v>
      </c>
      <c r="L13" s="37">
        <v>4750</v>
      </c>
      <c r="M13" s="26"/>
      <c r="N13" s="24"/>
    </row>
    <row r="14" spans="1:14" s="2" customFormat="1" ht="12.75" customHeight="1">
      <c r="A14" s="6">
        <v>28004</v>
      </c>
      <c r="B14" s="8">
        <f t="shared" si="0"/>
        <v>45</v>
      </c>
      <c r="D14" s="19">
        <v>45000</v>
      </c>
      <c r="E14" s="19"/>
      <c r="F14" s="19"/>
      <c r="G14" s="77">
        <f t="shared" si="1"/>
        <v>36.049999999999997</v>
      </c>
      <c r="H14" s="37">
        <v>36050</v>
      </c>
      <c r="I14" s="9"/>
      <c r="J14" s="12">
        <f t="shared" si="2"/>
        <v>4.47</v>
      </c>
      <c r="L14" s="37">
        <v>4470</v>
      </c>
      <c r="M14" s="26"/>
      <c r="N14" s="24"/>
    </row>
    <row r="15" spans="1:14" s="2" customFormat="1" ht="12.75" customHeight="1">
      <c r="A15" s="7">
        <v>28034</v>
      </c>
      <c r="B15" s="8">
        <f t="shared" si="0"/>
        <v>45.4</v>
      </c>
      <c r="D15" s="19">
        <v>45400</v>
      </c>
      <c r="E15" s="19"/>
      <c r="F15" s="19"/>
      <c r="G15" s="77">
        <f t="shared" si="1"/>
        <v>46.82</v>
      </c>
      <c r="H15" s="37">
        <v>46820</v>
      </c>
      <c r="I15" s="9"/>
      <c r="J15" s="12">
        <f t="shared" si="2"/>
        <v>6.07</v>
      </c>
      <c r="L15" s="37">
        <v>6070</v>
      </c>
      <c r="M15" s="26"/>
      <c r="N15" s="24"/>
    </row>
    <row r="16" spans="1:14" s="2" customFormat="1" ht="12.75" customHeight="1">
      <c r="A16" s="6">
        <v>28065</v>
      </c>
      <c r="B16" s="8">
        <f t="shared" si="0"/>
        <v>45.7</v>
      </c>
      <c r="D16" s="19">
        <v>45700</v>
      </c>
      <c r="E16" s="19"/>
      <c r="F16" s="19"/>
      <c r="G16" s="77">
        <f t="shared" si="1"/>
        <v>53.68</v>
      </c>
      <c r="H16" s="37">
        <v>53680</v>
      </c>
      <c r="I16" s="9"/>
      <c r="J16" s="12">
        <f t="shared" si="2"/>
        <v>6.08</v>
      </c>
      <c r="L16" s="37">
        <v>6080</v>
      </c>
      <c r="M16" s="26"/>
      <c r="N16" s="24"/>
    </row>
    <row r="17" spans="1:14" s="2" customFormat="1" ht="12.75" customHeight="1">
      <c r="A17" s="7">
        <v>28095</v>
      </c>
      <c r="B17" s="8">
        <f t="shared" si="0"/>
        <v>46</v>
      </c>
      <c r="D17" s="19">
        <v>46000</v>
      </c>
      <c r="E17" s="19"/>
      <c r="F17" s="19"/>
      <c r="G17" s="77">
        <f t="shared" si="1"/>
        <v>67.37</v>
      </c>
      <c r="H17" s="37">
        <v>67370</v>
      </c>
      <c r="I17" s="9"/>
      <c r="J17" s="12">
        <f t="shared" si="2"/>
        <v>7.66</v>
      </c>
      <c r="L17" s="37">
        <v>7660</v>
      </c>
      <c r="M17" s="26"/>
      <c r="N17" s="24"/>
    </row>
    <row r="18" spans="1:14" s="2" customFormat="1" ht="12.75" customHeight="1">
      <c r="A18" s="6">
        <v>28126</v>
      </c>
      <c r="B18" s="8">
        <f t="shared" si="0"/>
        <v>46.2</v>
      </c>
      <c r="D18" s="19">
        <v>46200</v>
      </c>
      <c r="E18" s="19"/>
      <c r="F18" s="19"/>
      <c r="G18" s="77">
        <f t="shared" si="1"/>
        <v>48.61</v>
      </c>
      <c r="H18" s="37">
        <v>48610</v>
      </c>
      <c r="I18" s="9"/>
      <c r="J18" s="12">
        <f t="shared" si="2"/>
        <v>6.2</v>
      </c>
      <c r="L18" s="37">
        <v>6200</v>
      </c>
      <c r="M18" s="26"/>
      <c r="N18" s="24"/>
    </row>
    <row r="19" spans="1:14" s="2" customFormat="1" ht="12.75" customHeight="1">
      <c r="A19" s="7">
        <v>28157</v>
      </c>
      <c r="B19" s="8">
        <f t="shared" si="0"/>
        <v>46.2</v>
      </c>
      <c r="D19" s="19">
        <v>46200</v>
      </c>
      <c r="E19" s="19"/>
      <c r="F19" s="19"/>
      <c r="G19" s="77">
        <f t="shared" si="1"/>
        <v>48.39</v>
      </c>
      <c r="H19" s="37">
        <v>48390</v>
      </c>
      <c r="I19" s="9"/>
      <c r="J19" s="12">
        <f t="shared" si="2"/>
        <v>6.58</v>
      </c>
      <c r="L19" s="37">
        <v>6580</v>
      </c>
      <c r="M19" s="26"/>
      <c r="N19" s="24"/>
    </row>
    <row r="20" spans="1:14" s="2" customFormat="1" ht="12.75" customHeight="1">
      <c r="A20" s="6">
        <v>28185</v>
      </c>
      <c r="B20" s="8">
        <f t="shared" si="0"/>
        <v>46.2</v>
      </c>
      <c r="D20" s="19">
        <v>46200</v>
      </c>
      <c r="E20" s="19"/>
      <c r="F20" s="19"/>
      <c r="G20" s="77">
        <f t="shared" si="1"/>
        <v>50.64</v>
      </c>
      <c r="H20" s="37">
        <v>50640</v>
      </c>
      <c r="I20" s="9"/>
      <c r="J20" s="12">
        <f t="shared" si="2"/>
        <v>6.56</v>
      </c>
      <c r="L20" s="37">
        <v>6560</v>
      </c>
      <c r="M20" s="26"/>
      <c r="N20" s="24"/>
    </row>
    <row r="21" spans="1:14" s="2" customFormat="1" ht="12.75" customHeight="1">
      <c r="A21" s="7">
        <v>28216</v>
      </c>
      <c r="B21" s="8">
        <f t="shared" si="0"/>
        <v>46</v>
      </c>
      <c r="D21" s="19">
        <v>46000</v>
      </c>
      <c r="E21" s="19"/>
      <c r="F21" s="19"/>
      <c r="G21" s="77">
        <f t="shared" si="1"/>
        <v>41.68</v>
      </c>
      <c r="H21" s="37">
        <v>41680</v>
      </c>
      <c r="I21" s="9"/>
      <c r="J21" s="12">
        <f t="shared" si="2"/>
        <v>6.37</v>
      </c>
      <c r="L21" s="37">
        <v>6370</v>
      </c>
      <c r="M21" s="26"/>
      <c r="N21" s="24"/>
    </row>
    <row r="22" spans="1:14" s="2" customFormat="1" ht="12.75" customHeight="1">
      <c r="A22" s="6">
        <v>28246</v>
      </c>
      <c r="B22" s="8">
        <f t="shared" si="0"/>
        <v>45.7</v>
      </c>
      <c r="D22" s="19">
        <v>45700</v>
      </c>
      <c r="E22" s="19"/>
      <c r="F22" s="19"/>
      <c r="G22" s="77">
        <f t="shared" si="1"/>
        <v>36.21</v>
      </c>
      <c r="H22" s="37">
        <v>36210</v>
      </c>
      <c r="I22" s="9"/>
      <c r="J22" s="12">
        <f t="shared" si="2"/>
        <v>6.28</v>
      </c>
      <c r="L22" s="37">
        <v>6280</v>
      </c>
      <c r="M22" s="26"/>
      <c r="N22" s="24"/>
    </row>
    <row r="23" spans="1:14" s="2" customFormat="1" ht="12.75" customHeight="1">
      <c r="A23" s="7">
        <v>28277</v>
      </c>
      <c r="B23" s="8">
        <f t="shared" si="0"/>
        <v>45.4</v>
      </c>
      <c r="D23" s="19">
        <v>45400</v>
      </c>
      <c r="E23" s="19"/>
      <c r="F23" s="19"/>
      <c r="G23" s="77">
        <f t="shared" si="1"/>
        <v>31.69</v>
      </c>
      <c r="H23" s="37">
        <v>31690</v>
      </c>
      <c r="I23" s="9"/>
      <c r="J23" s="12">
        <f t="shared" si="2"/>
        <v>5.26</v>
      </c>
      <c r="L23" s="37">
        <v>5260</v>
      </c>
      <c r="M23" s="26"/>
      <c r="N23" s="24"/>
    </row>
    <row r="24" spans="1:14" s="2" customFormat="1" ht="12.75" customHeight="1">
      <c r="A24" s="6">
        <v>28307</v>
      </c>
      <c r="B24" s="8">
        <f t="shared" si="0"/>
        <v>45.4</v>
      </c>
      <c r="D24" s="19">
        <v>45400</v>
      </c>
      <c r="E24" s="19"/>
      <c r="F24" s="19"/>
      <c r="G24" s="77">
        <f t="shared" si="1"/>
        <v>40.83</v>
      </c>
      <c r="H24" s="37">
        <v>40830</v>
      </c>
      <c r="I24" s="9"/>
      <c r="J24" s="12">
        <f t="shared" si="2"/>
        <v>6.03</v>
      </c>
      <c r="L24" s="37">
        <v>6030</v>
      </c>
      <c r="M24" s="26"/>
      <c r="N24" s="24"/>
    </row>
    <row r="25" spans="1:14" s="2" customFormat="1" ht="12.75" customHeight="1">
      <c r="A25" s="7">
        <v>28338</v>
      </c>
      <c r="B25" s="8">
        <f t="shared" si="0"/>
        <v>45.8</v>
      </c>
      <c r="D25" s="19">
        <v>45800</v>
      </c>
      <c r="E25" s="19"/>
      <c r="F25" s="19"/>
      <c r="G25" s="77">
        <f t="shared" si="1"/>
        <v>42.76</v>
      </c>
      <c r="H25" s="37">
        <v>42760</v>
      </c>
      <c r="I25" s="9"/>
      <c r="J25" s="12">
        <f t="shared" si="2"/>
        <v>4.87</v>
      </c>
      <c r="L25" s="37">
        <v>4870</v>
      </c>
      <c r="M25" s="26"/>
      <c r="N25" s="24"/>
    </row>
    <row r="26" spans="1:14" s="2" customFormat="1" ht="12.75" customHeight="1">
      <c r="A26" s="6">
        <v>28369</v>
      </c>
      <c r="B26" s="8">
        <f t="shared" si="0"/>
        <v>46.5</v>
      </c>
      <c r="D26" s="19">
        <v>46500</v>
      </c>
      <c r="E26" s="19"/>
      <c r="F26" s="19"/>
      <c r="G26" s="77">
        <f t="shared" si="1"/>
        <v>37.47</v>
      </c>
      <c r="H26" s="37">
        <v>37470</v>
      </c>
      <c r="I26" s="9"/>
      <c r="J26" s="12">
        <f t="shared" si="2"/>
        <v>5.67</v>
      </c>
      <c r="L26" s="37">
        <v>5670</v>
      </c>
      <c r="M26" s="26"/>
      <c r="N26" s="24"/>
    </row>
    <row r="27" spans="1:14" s="2" customFormat="1" ht="12.75" customHeight="1">
      <c r="A27" s="7">
        <v>28399</v>
      </c>
      <c r="B27" s="8">
        <f t="shared" si="0"/>
        <v>47.5</v>
      </c>
      <c r="D27" s="19">
        <v>47500</v>
      </c>
      <c r="E27" s="19"/>
      <c r="F27" s="19"/>
      <c r="G27" s="77">
        <f t="shared" si="1"/>
        <v>45.88</v>
      </c>
      <c r="H27" s="37">
        <v>45880</v>
      </c>
      <c r="I27" s="9"/>
      <c r="J27" s="12">
        <f t="shared" si="2"/>
        <v>6.9</v>
      </c>
      <c r="L27" s="37">
        <v>6900</v>
      </c>
      <c r="M27" s="26"/>
      <c r="N27" s="24"/>
    </row>
    <row r="28" spans="1:14" s="2" customFormat="1" ht="12.75" customHeight="1">
      <c r="A28" s="6">
        <v>28430</v>
      </c>
      <c r="B28" s="8">
        <f t="shared" si="0"/>
        <v>48.3</v>
      </c>
      <c r="D28" s="19">
        <v>48300</v>
      </c>
      <c r="E28" s="19"/>
      <c r="F28" s="19"/>
      <c r="G28" s="77">
        <f t="shared" si="1"/>
        <v>65.099999999999994</v>
      </c>
      <c r="H28" s="37">
        <v>65100</v>
      </c>
      <c r="I28" s="9"/>
      <c r="J28" s="12">
        <f t="shared" si="2"/>
        <v>5.95</v>
      </c>
      <c r="L28" s="37">
        <v>5950</v>
      </c>
      <c r="M28" s="26"/>
      <c r="N28" s="24"/>
    </row>
    <row r="29" spans="1:14" s="2" customFormat="1" ht="12.75" customHeight="1">
      <c r="A29" s="7">
        <v>28460</v>
      </c>
      <c r="B29" s="8">
        <f t="shared" si="0"/>
        <v>48.9</v>
      </c>
      <c r="D29" s="19">
        <v>48900</v>
      </c>
      <c r="E29" s="19"/>
      <c r="F29" s="19"/>
      <c r="G29" s="77">
        <f t="shared" si="1"/>
        <v>74.03</v>
      </c>
      <c r="H29" s="37">
        <v>74030</v>
      </c>
      <c r="I29" s="9"/>
      <c r="J29" s="12">
        <f t="shared" si="2"/>
        <v>8.9700000000000006</v>
      </c>
      <c r="L29" s="37">
        <v>8970</v>
      </c>
      <c r="M29" s="26"/>
      <c r="N29" s="24"/>
    </row>
    <row r="30" spans="1:14" s="2" customFormat="1" ht="12.75" customHeight="1">
      <c r="A30" s="6">
        <v>28491</v>
      </c>
      <c r="B30" s="8">
        <f t="shared" si="0"/>
        <v>49.2</v>
      </c>
      <c r="D30" s="19">
        <v>49200</v>
      </c>
      <c r="E30" s="19"/>
      <c r="F30" s="19"/>
      <c r="G30" s="77">
        <f t="shared" si="1"/>
        <v>49.9</v>
      </c>
      <c r="H30" s="37">
        <v>49900</v>
      </c>
      <c r="I30" s="9"/>
      <c r="J30" s="12">
        <f t="shared" si="2"/>
        <v>6.28</v>
      </c>
      <c r="L30" s="37">
        <v>6280</v>
      </c>
      <c r="M30" s="26"/>
      <c r="N30" s="24"/>
    </row>
    <row r="31" spans="1:14" s="2" customFormat="1" ht="12.75" customHeight="1">
      <c r="A31" s="7">
        <v>28522</v>
      </c>
      <c r="B31" s="8">
        <f t="shared" si="0"/>
        <v>49.3</v>
      </c>
      <c r="D31" s="19">
        <v>49300</v>
      </c>
      <c r="E31" s="19"/>
      <c r="F31" s="19"/>
      <c r="G31" s="77">
        <f t="shared" si="1"/>
        <v>51.88</v>
      </c>
      <c r="H31" s="37">
        <v>51880</v>
      </c>
      <c r="I31" s="9"/>
      <c r="J31" s="12">
        <f t="shared" si="2"/>
        <v>5.67</v>
      </c>
      <c r="L31" s="37">
        <v>5670</v>
      </c>
      <c r="M31" s="26"/>
      <c r="N31" s="24"/>
    </row>
    <row r="32" spans="1:14" s="2" customFormat="1" ht="12.75" customHeight="1">
      <c r="A32" s="6">
        <v>28550</v>
      </c>
      <c r="B32" s="8">
        <f t="shared" si="0"/>
        <v>49.2</v>
      </c>
      <c r="D32" s="19">
        <v>49200</v>
      </c>
      <c r="E32" s="19"/>
      <c r="F32" s="19"/>
      <c r="G32" s="77">
        <f t="shared" si="1"/>
        <v>54.98</v>
      </c>
      <c r="H32" s="37">
        <v>54980</v>
      </c>
      <c r="I32" s="9"/>
      <c r="J32" s="12">
        <f t="shared" si="2"/>
        <v>6.08</v>
      </c>
      <c r="L32" s="37">
        <v>6080</v>
      </c>
      <c r="M32" s="26"/>
      <c r="N32" s="24"/>
    </row>
    <row r="33" spans="1:14" s="2" customFormat="1" ht="12.75" customHeight="1">
      <c r="A33" s="7">
        <v>28581</v>
      </c>
      <c r="B33" s="8">
        <f t="shared" si="0"/>
        <v>49.2</v>
      </c>
      <c r="D33" s="19">
        <v>49200</v>
      </c>
      <c r="E33" s="19"/>
      <c r="F33" s="19"/>
      <c r="G33" s="77">
        <f t="shared" si="1"/>
        <v>41.88</v>
      </c>
      <c r="H33" s="37">
        <v>41880</v>
      </c>
      <c r="I33" s="9"/>
      <c r="J33" s="12">
        <f t="shared" si="2"/>
        <v>5.4</v>
      </c>
      <c r="L33" s="37">
        <v>5400</v>
      </c>
      <c r="M33" s="26"/>
      <c r="N33" s="24"/>
    </row>
    <row r="34" spans="1:14" s="2" customFormat="1" ht="12.75" customHeight="1">
      <c r="A34" s="6">
        <v>28611</v>
      </c>
      <c r="B34" s="8">
        <f t="shared" si="0"/>
        <v>49.5</v>
      </c>
      <c r="D34" s="19">
        <v>49500</v>
      </c>
      <c r="E34" s="19"/>
      <c r="F34" s="19"/>
      <c r="G34" s="77">
        <f t="shared" si="1"/>
        <v>41.37</v>
      </c>
      <c r="H34" s="37">
        <v>41370</v>
      </c>
      <c r="I34" s="9"/>
      <c r="J34" s="12">
        <f t="shared" si="2"/>
        <v>5.97</v>
      </c>
      <c r="L34" s="37">
        <v>5970</v>
      </c>
      <c r="M34" s="26"/>
      <c r="N34" s="24"/>
    </row>
    <row r="35" spans="1:14" s="2" customFormat="1" ht="12.75" customHeight="1">
      <c r="A35" s="7">
        <v>28642</v>
      </c>
      <c r="B35" s="8">
        <f t="shared" si="0"/>
        <v>50</v>
      </c>
      <c r="D35" s="19">
        <v>50000</v>
      </c>
      <c r="E35" s="19"/>
      <c r="F35" s="19"/>
      <c r="G35" s="77">
        <f t="shared" si="1"/>
        <v>34.81</v>
      </c>
      <c r="H35" s="37">
        <v>34810</v>
      </c>
      <c r="I35" s="9"/>
      <c r="J35" s="12">
        <f t="shared" si="2"/>
        <v>5.39</v>
      </c>
      <c r="L35" s="37">
        <v>5390</v>
      </c>
      <c r="M35" s="26"/>
      <c r="N35" s="24"/>
    </row>
    <row r="36" spans="1:14" s="2" customFormat="1" ht="12.75" customHeight="1">
      <c r="A36" s="6">
        <v>28672</v>
      </c>
      <c r="B36" s="8">
        <f t="shared" si="0"/>
        <v>51</v>
      </c>
      <c r="D36" s="19">
        <v>51000</v>
      </c>
      <c r="E36" s="19"/>
      <c r="F36" s="19"/>
      <c r="G36" s="77">
        <f t="shared" si="1"/>
        <v>44.33</v>
      </c>
      <c r="H36" s="37">
        <v>44330</v>
      </c>
      <c r="I36" s="9"/>
      <c r="J36" s="12">
        <f t="shared" si="2"/>
        <v>5.84</v>
      </c>
      <c r="L36" s="37">
        <v>5840</v>
      </c>
      <c r="M36" s="26"/>
      <c r="N36" s="24"/>
    </row>
    <row r="37" spans="1:14" s="2" customFormat="1" ht="12.75" customHeight="1">
      <c r="A37" s="7">
        <v>28703</v>
      </c>
      <c r="B37" s="8">
        <f t="shared" si="0"/>
        <v>52.3</v>
      </c>
      <c r="D37" s="19">
        <v>52300</v>
      </c>
      <c r="E37" s="19"/>
      <c r="F37" s="19"/>
      <c r="G37" s="77">
        <f t="shared" si="1"/>
        <v>49.75</v>
      </c>
      <c r="H37" s="37">
        <v>49750</v>
      </c>
      <c r="I37" s="9"/>
      <c r="J37" s="12">
        <f t="shared" si="2"/>
        <v>5.42</v>
      </c>
      <c r="L37" s="37">
        <v>5420</v>
      </c>
      <c r="M37" s="26"/>
      <c r="N37" s="24"/>
    </row>
    <row r="38" spans="1:14" s="2" customFormat="1" ht="12.75" customHeight="1">
      <c r="A38" s="6">
        <v>28734</v>
      </c>
      <c r="B38" s="8">
        <f t="shared" si="0"/>
        <v>53.8</v>
      </c>
      <c r="D38" s="19">
        <v>53800</v>
      </c>
      <c r="E38" s="19"/>
      <c r="F38" s="19"/>
      <c r="G38" s="77">
        <f t="shared" si="1"/>
        <v>45.91</v>
      </c>
      <c r="H38" s="37">
        <v>45910</v>
      </c>
      <c r="I38" s="9"/>
      <c r="J38" s="12">
        <f t="shared" si="2"/>
        <v>5.56</v>
      </c>
      <c r="L38" s="37">
        <v>5560</v>
      </c>
      <c r="M38" s="26"/>
      <c r="N38" s="24"/>
    </row>
    <row r="39" spans="1:14" s="2" customFormat="1" ht="12.75" customHeight="1">
      <c r="A39" s="7">
        <v>28764</v>
      </c>
      <c r="B39" s="8">
        <f t="shared" si="0"/>
        <v>55.1</v>
      </c>
      <c r="D39" s="19">
        <v>55100</v>
      </c>
      <c r="E39" s="19"/>
      <c r="F39" s="19"/>
      <c r="G39" s="77">
        <f t="shared" si="1"/>
        <v>52.94</v>
      </c>
      <c r="H39" s="37">
        <v>52940</v>
      </c>
      <c r="I39" s="9"/>
      <c r="J39" s="12">
        <f t="shared" si="2"/>
        <v>5.51</v>
      </c>
      <c r="L39" s="37">
        <v>5510</v>
      </c>
      <c r="M39" s="26"/>
      <c r="N39" s="24"/>
    </row>
    <row r="40" spans="1:14" s="2" customFormat="1" ht="12.75" customHeight="1">
      <c r="A40" s="6">
        <v>28795</v>
      </c>
      <c r="B40" s="8">
        <f t="shared" si="0"/>
        <v>56.2</v>
      </c>
      <c r="D40" s="19">
        <v>56200</v>
      </c>
      <c r="E40" s="19"/>
      <c r="F40" s="19"/>
      <c r="G40" s="77">
        <f t="shared" si="1"/>
        <v>71.47</v>
      </c>
      <c r="H40" s="37">
        <v>71470</v>
      </c>
      <c r="I40" s="9"/>
      <c r="J40" s="12">
        <f t="shared" si="2"/>
        <v>5.0199999999999996</v>
      </c>
      <c r="L40" s="37">
        <v>5020</v>
      </c>
      <c r="M40" s="26"/>
      <c r="N40" s="24"/>
    </row>
    <row r="41" spans="1:14" s="2" customFormat="1" ht="12.75" customHeight="1">
      <c r="A41" s="7">
        <v>28825</v>
      </c>
      <c r="B41" s="8">
        <f t="shared" si="0"/>
        <v>57.1</v>
      </c>
      <c r="D41" s="19">
        <v>57100</v>
      </c>
      <c r="E41" s="19"/>
      <c r="F41" s="19"/>
      <c r="G41" s="77">
        <f t="shared" si="1"/>
        <v>91.38</v>
      </c>
      <c r="H41" s="37">
        <v>91380</v>
      </c>
      <c r="I41" s="9"/>
      <c r="J41" s="12">
        <f t="shared" si="2"/>
        <v>6.27</v>
      </c>
      <c r="L41" s="37">
        <v>6270</v>
      </c>
      <c r="M41" s="26"/>
      <c r="N41" s="24"/>
    </row>
    <row r="42" spans="1:14" s="2" customFormat="1" ht="12.75" customHeight="1">
      <c r="A42" s="6">
        <v>28856</v>
      </c>
      <c r="B42" s="8">
        <f t="shared" si="0"/>
        <v>57.9</v>
      </c>
      <c r="D42" s="19">
        <v>57900</v>
      </c>
      <c r="E42" s="19"/>
      <c r="F42" s="19"/>
      <c r="G42" s="77">
        <f t="shared" si="1"/>
        <v>54.58</v>
      </c>
      <c r="H42" s="37">
        <v>54580</v>
      </c>
      <c r="I42" s="9"/>
      <c r="J42" s="12">
        <f t="shared" si="2"/>
        <v>5.05</v>
      </c>
      <c r="L42" s="37">
        <v>5050</v>
      </c>
      <c r="M42" s="26"/>
      <c r="N42" s="24"/>
    </row>
    <row r="43" spans="1:14" s="2" customFormat="1" ht="12.75" customHeight="1">
      <c r="A43" s="7">
        <v>28887</v>
      </c>
      <c r="B43" s="8">
        <f t="shared" si="0"/>
        <v>58.9</v>
      </c>
      <c r="D43" s="19">
        <v>58900</v>
      </c>
      <c r="E43" s="19"/>
      <c r="F43" s="19"/>
      <c r="G43" s="77">
        <f t="shared" si="1"/>
        <v>60.33</v>
      </c>
      <c r="H43" s="37">
        <v>60330</v>
      </c>
      <c r="I43" s="9"/>
      <c r="J43" s="12">
        <f t="shared" si="2"/>
        <v>5.34</v>
      </c>
      <c r="L43" s="37">
        <v>5340</v>
      </c>
      <c r="M43" s="26"/>
      <c r="N43" s="24"/>
    </row>
    <row r="44" spans="1:14" s="2" customFormat="1" ht="12.75" customHeight="1">
      <c r="A44" s="6">
        <v>28915</v>
      </c>
      <c r="B44" s="8">
        <f t="shared" si="0"/>
        <v>60.2</v>
      </c>
      <c r="D44" s="19">
        <v>60200</v>
      </c>
      <c r="E44" s="19"/>
      <c r="F44" s="19"/>
      <c r="G44" s="77">
        <f t="shared" si="1"/>
        <v>65.349999999999994</v>
      </c>
      <c r="H44" s="37">
        <v>65350</v>
      </c>
      <c r="I44" s="9"/>
      <c r="J44" s="12">
        <f t="shared" si="2"/>
        <v>5.86</v>
      </c>
      <c r="L44" s="37">
        <v>5860</v>
      </c>
      <c r="M44" s="26"/>
      <c r="N44" s="24"/>
    </row>
    <row r="45" spans="1:14" s="2" customFormat="1" ht="12.75" customHeight="1">
      <c r="A45" s="7">
        <v>28946</v>
      </c>
      <c r="B45" s="8">
        <f t="shared" si="0"/>
        <v>62.5</v>
      </c>
      <c r="D45" s="19">
        <v>62500</v>
      </c>
      <c r="E45" s="19"/>
      <c r="F45" s="19"/>
      <c r="G45" s="77">
        <f t="shared" si="1"/>
        <v>55.61</v>
      </c>
      <c r="H45" s="37">
        <v>55610</v>
      </c>
      <c r="I45" s="9"/>
      <c r="J45" s="12">
        <f t="shared" si="2"/>
        <v>5.3</v>
      </c>
      <c r="L45" s="37">
        <v>5300</v>
      </c>
      <c r="M45" s="26"/>
      <c r="N45" s="24"/>
    </row>
    <row r="46" spans="1:14" s="2" customFormat="1" ht="12.75" customHeight="1">
      <c r="A46" s="6">
        <v>28976</v>
      </c>
      <c r="B46" s="8">
        <f t="shared" si="0"/>
        <v>64.400000000000006</v>
      </c>
      <c r="D46" s="19">
        <v>64400</v>
      </c>
      <c r="E46" s="19"/>
      <c r="F46" s="19"/>
      <c r="G46" s="77">
        <f t="shared" si="1"/>
        <v>54.45</v>
      </c>
      <c r="H46" s="37">
        <v>54450</v>
      </c>
      <c r="I46" s="9"/>
      <c r="J46" s="12">
        <f t="shared" si="2"/>
        <v>5.62</v>
      </c>
      <c r="L46" s="37">
        <v>5620</v>
      </c>
      <c r="M46" s="26"/>
      <c r="N46" s="24"/>
    </row>
    <row r="47" spans="1:14" s="2" customFormat="1" ht="12.75" customHeight="1">
      <c r="A47" s="7">
        <v>29007</v>
      </c>
      <c r="B47" s="8">
        <f t="shared" si="0"/>
        <v>66.2</v>
      </c>
      <c r="D47" s="19">
        <v>66200</v>
      </c>
      <c r="E47" s="19"/>
      <c r="F47" s="19"/>
      <c r="G47" s="77">
        <f t="shared" si="1"/>
        <v>53.44</v>
      </c>
      <c r="H47" s="37">
        <v>53440</v>
      </c>
      <c r="I47" s="9"/>
      <c r="J47" s="12">
        <f t="shared" si="2"/>
        <v>6.39</v>
      </c>
      <c r="L47" s="37">
        <v>6390</v>
      </c>
      <c r="M47" s="26"/>
      <c r="N47" s="24"/>
    </row>
    <row r="48" spans="1:14" s="2" customFormat="1" ht="12.75" customHeight="1">
      <c r="A48" s="6">
        <v>29037</v>
      </c>
      <c r="B48" s="8">
        <f t="shared" si="0"/>
        <v>67.7</v>
      </c>
      <c r="D48" s="19">
        <v>67700</v>
      </c>
      <c r="E48" s="19"/>
      <c r="F48" s="19"/>
      <c r="G48" s="77">
        <f t="shared" si="1"/>
        <v>70.16</v>
      </c>
      <c r="H48" s="37">
        <v>70160</v>
      </c>
      <c r="I48" s="9"/>
      <c r="J48" s="12">
        <f t="shared" si="2"/>
        <v>5.41</v>
      </c>
      <c r="L48" s="37">
        <v>5410</v>
      </c>
      <c r="M48" s="26"/>
      <c r="N48" s="24"/>
    </row>
    <row r="49" spans="1:14" s="2" customFormat="1" ht="12.75" customHeight="1">
      <c r="A49" s="7">
        <v>29068</v>
      </c>
      <c r="B49" s="8">
        <f t="shared" si="0"/>
        <v>68.7</v>
      </c>
      <c r="D49" s="19">
        <v>68700</v>
      </c>
      <c r="E49" s="19"/>
      <c r="F49" s="19"/>
      <c r="G49" s="77">
        <f t="shared" si="1"/>
        <v>66.8</v>
      </c>
      <c r="H49" s="37">
        <v>66800</v>
      </c>
      <c r="I49" s="9"/>
      <c r="J49" s="12">
        <f t="shared" si="2"/>
        <v>6.22</v>
      </c>
      <c r="L49" s="37">
        <v>6220</v>
      </c>
      <c r="M49" s="26"/>
      <c r="N49" s="24"/>
    </row>
    <row r="50" spans="1:14" s="2" customFormat="1" ht="12.75" customHeight="1">
      <c r="A50" s="6">
        <v>29099</v>
      </c>
      <c r="B50" s="8">
        <f t="shared" si="0"/>
        <v>69.5</v>
      </c>
      <c r="D50" s="19">
        <v>69500</v>
      </c>
      <c r="E50" s="19"/>
      <c r="F50" s="19"/>
      <c r="G50" s="77">
        <f t="shared" si="1"/>
        <v>57.97</v>
      </c>
      <c r="H50" s="37">
        <v>57970</v>
      </c>
      <c r="I50" s="9"/>
      <c r="J50" s="12">
        <f t="shared" si="2"/>
        <v>5.94</v>
      </c>
      <c r="L50" s="37">
        <v>5940</v>
      </c>
      <c r="M50" s="26"/>
      <c r="N50" s="24"/>
    </row>
    <row r="51" spans="1:14" s="2" customFormat="1" ht="12.75" customHeight="1">
      <c r="A51" s="7">
        <v>29129</v>
      </c>
      <c r="B51" s="8">
        <f t="shared" si="0"/>
        <v>70.2</v>
      </c>
      <c r="D51" s="19">
        <v>70200</v>
      </c>
      <c r="E51" s="19"/>
      <c r="F51" s="19"/>
      <c r="G51" s="77">
        <f t="shared" si="1"/>
        <v>66.010000000000005</v>
      </c>
      <c r="H51" s="37">
        <v>66010</v>
      </c>
      <c r="I51" s="9"/>
      <c r="J51" s="12">
        <f t="shared" si="2"/>
        <v>6.54</v>
      </c>
      <c r="L51" s="37">
        <v>6540</v>
      </c>
      <c r="M51" s="26"/>
      <c r="N51" s="24"/>
    </row>
    <row r="52" spans="1:14" s="2" customFormat="1" ht="12.75" customHeight="1">
      <c r="A52" s="6">
        <v>29160</v>
      </c>
      <c r="B52" s="8">
        <f t="shared" si="0"/>
        <v>71.099999999999994</v>
      </c>
      <c r="D52" s="19">
        <v>71100</v>
      </c>
      <c r="E52" s="19"/>
      <c r="F52" s="19"/>
      <c r="G52" s="77">
        <f t="shared" si="1"/>
        <v>80.010000000000005</v>
      </c>
      <c r="H52" s="37">
        <v>80010</v>
      </c>
      <c r="I52" s="9"/>
      <c r="J52" s="12">
        <f t="shared" si="2"/>
        <v>6.79</v>
      </c>
      <c r="L52" s="37">
        <v>6790</v>
      </c>
      <c r="M52" s="26"/>
      <c r="N52" s="24"/>
    </row>
    <row r="53" spans="1:14" s="2" customFormat="1" ht="12.75" customHeight="1">
      <c r="A53" s="7">
        <v>29190</v>
      </c>
      <c r="B53" s="8">
        <f t="shared" si="0"/>
        <v>72.099999999999994</v>
      </c>
      <c r="D53" s="19">
        <v>72100</v>
      </c>
      <c r="E53" s="19"/>
      <c r="F53" s="19"/>
      <c r="G53" s="77">
        <f t="shared" si="1"/>
        <v>108.65</v>
      </c>
      <c r="H53" s="37">
        <v>108650</v>
      </c>
      <c r="I53" s="9"/>
      <c r="J53" s="12">
        <f t="shared" si="2"/>
        <v>7.78</v>
      </c>
      <c r="L53" s="37">
        <v>7780</v>
      </c>
      <c r="M53" s="26"/>
      <c r="N53" s="24"/>
    </row>
    <row r="54" spans="1:14" s="2" customFormat="1" ht="12.75" customHeight="1">
      <c r="A54" s="6">
        <v>29221</v>
      </c>
      <c r="B54" s="8">
        <f t="shared" si="0"/>
        <v>73.3</v>
      </c>
      <c r="D54" s="19">
        <v>73300</v>
      </c>
      <c r="E54" s="19"/>
      <c r="F54" s="19"/>
      <c r="G54" s="77">
        <f t="shared" si="1"/>
        <v>65.97</v>
      </c>
      <c r="H54" s="37">
        <v>65970</v>
      </c>
      <c r="I54" s="9"/>
      <c r="J54" s="12">
        <f t="shared" si="2"/>
        <v>6.41</v>
      </c>
      <c r="L54" s="37">
        <v>6410</v>
      </c>
      <c r="M54" s="26"/>
      <c r="N54" s="24"/>
    </row>
    <row r="55" spans="1:14" s="2" customFormat="1" ht="12.75" customHeight="1">
      <c r="A55" s="7">
        <v>29252</v>
      </c>
      <c r="B55" s="8">
        <f t="shared" si="0"/>
        <v>74.400000000000006</v>
      </c>
      <c r="D55" s="19">
        <v>74400</v>
      </c>
      <c r="E55" s="19"/>
      <c r="F55" s="19"/>
      <c r="G55" s="77">
        <f t="shared" si="1"/>
        <v>82.21</v>
      </c>
      <c r="H55" s="37">
        <v>82210</v>
      </c>
      <c r="I55" s="9"/>
      <c r="J55" s="12">
        <f t="shared" si="2"/>
        <v>6.42</v>
      </c>
      <c r="L55" s="37">
        <v>6420</v>
      </c>
      <c r="M55" s="26"/>
      <c r="N55" s="24"/>
    </row>
    <row r="56" spans="1:14" s="2" customFormat="1" ht="12.75" customHeight="1">
      <c r="A56" s="6">
        <v>29281</v>
      </c>
      <c r="B56" s="8">
        <f t="shared" si="0"/>
        <v>75.2</v>
      </c>
      <c r="D56" s="19">
        <v>75200</v>
      </c>
      <c r="E56" s="19"/>
      <c r="F56" s="19"/>
      <c r="G56" s="77">
        <f t="shared" si="1"/>
        <v>86.79</v>
      </c>
      <c r="H56" s="37">
        <v>86790</v>
      </c>
      <c r="I56" s="9"/>
      <c r="J56" s="12">
        <f t="shared" si="2"/>
        <v>7.36</v>
      </c>
      <c r="L56" s="37">
        <v>7360</v>
      </c>
      <c r="M56" s="26"/>
      <c r="N56" s="24"/>
    </row>
    <row r="57" spans="1:14" s="2" customFormat="1" ht="12.75" customHeight="1">
      <c r="A57" s="7">
        <v>29312</v>
      </c>
      <c r="B57" s="8">
        <f t="shared" si="0"/>
        <v>75.400000000000006</v>
      </c>
      <c r="D57" s="19">
        <v>75400</v>
      </c>
      <c r="E57" s="19"/>
      <c r="F57" s="19"/>
      <c r="G57" s="77">
        <f t="shared" si="1"/>
        <v>61.77</v>
      </c>
      <c r="H57" s="37">
        <v>61770</v>
      </c>
      <c r="I57" s="9"/>
      <c r="J57" s="12">
        <f t="shared" si="2"/>
        <v>7.48</v>
      </c>
      <c r="L57" s="37">
        <v>7480</v>
      </c>
      <c r="M57" s="26"/>
      <c r="N57" s="24"/>
    </row>
    <row r="58" spans="1:14" s="2" customFormat="1" ht="12.75" customHeight="1">
      <c r="A58" s="6">
        <v>29342</v>
      </c>
      <c r="B58" s="8">
        <f t="shared" si="0"/>
        <v>75.099999999999994</v>
      </c>
      <c r="D58" s="19">
        <v>75100</v>
      </c>
      <c r="E58" s="19"/>
      <c r="F58" s="19"/>
      <c r="G58" s="77">
        <f t="shared" si="1"/>
        <v>60.66</v>
      </c>
      <c r="H58" s="37">
        <v>60660</v>
      </c>
      <c r="I58" s="9"/>
      <c r="J58" s="12">
        <f t="shared" si="2"/>
        <v>7.36</v>
      </c>
      <c r="L58" s="37">
        <v>7360</v>
      </c>
      <c r="M58" s="26"/>
      <c r="N58" s="24"/>
    </row>
    <row r="59" spans="1:14" s="2" customFormat="1" ht="12.75" customHeight="1">
      <c r="A59" s="7">
        <v>29373</v>
      </c>
      <c r="B59" s="8">
        <f t="shared" si="0"/>
        <v>74.400000000000006</v>
      </c>
      <c r="D59" s="19">
        <v>74400</v>
      </c>
      <c r="E59" s="19"/>
      <c r="F59" s="19"/>
      <c r="G59" s="77">
        <f t="shared" si="1"/>
        <v>69.73</v>
      </c>
      <c r="H59" s="37">
        <v>69730</v>
      </c>
      <c r="I59" s="9"/>
      <c r="J59" s="12">
        <f t="shared" si="2"/>
        <v>7.04</v>
      </c>
      <c r="L59" s="37">
        <v>7040</v>
      </c>
      <c r="M59" s="26"/>
      <c r="N59" s="24"/>
    </row>
    <row r="60" spans="1:14" s="2" customFormat="1" ht="12.75" customHeight="1">
      <c r="A60" s="6">
        <v>29403</v>
      </c>
      <c r="B60" s="8">
        <f t="shared" si="0"/>
        <v>73.7</v>
      </c>
      <c r="D60" s="19">
        <v>73700</v>
      </c>
      <c r="E60" s="19"/>
      <c r="F60" s="19"/>
      <c r="G60" s="77">
        <f t="shared" si="1"/>
        <v>77.33</v>
      </c>
      <c r="H60" s="37">
        <v>77330</v>
      </c>
      <c r="I60" s="9"/>
      <c r="J60" s="12">
        <f t="shared" si="2"/>
        <v>7.42</v>
      </c>
      <c r="L60" s="37">
        <v>7420</v>
      </c>
      <c r="M60" s="26"/>
      <c r="N60" s="24"/>
    </row>
    <row r="61" spans="1:14" s="2" customFormat="1" ht="12.75" customHeight="1">
      <c r="A61" s="7">
        <v>29434</v>
      </c>
      <c r="B61" s="8">
        <f t="shared" si="0"/>
        <v>73.400000000000006</v>
      </c>
      <c r="D61" s="19">
        <v>73400</v>
      </c>
      <c r="E61" s="19"/>
      <c r="F61" s="19"/>
      <c r="G61" s="77">
        <f t="shared" si="1"/>
        <v>69.959999999999994</v>
      </c>
      <c r="H61" s="37">
        <v>69960</v>
      </c>
      <c r="I61" s="9"/>
      <c r="J61" s="12">
        <f t="shared" si="2"/>
        <v>8.08</v>
      </c>
      <c r="L61" s="37">
        <v>8080</v>
      </c>
      <c r="M61" s="26"/>
      <c r="N61" s="24"/>
    </row>
    <row r="62" spans="1:14" s="2" customFormat="1" ht="12.75" customHeight="1">
      <c r="A62" s="6">
        <v>29465</v>
      </c>
      <c r="B62" s="8">
        <f t="shared" si="0"/>
        <v>73.5</v>
      </c>
      <c r="D62" s="19">
        <v>73500</v>
      </c>
      <c r="E62" s="19"/>
      <c r="F62" s="19"/>
      <c r="G62" s="77">
        <f t="shared" si="1"/>
        <v>60.87</v>
      </c>
      <c r="H62" s="37">
        <v>60870</v>
      </c>
      <c r="I62" s="9"/>
      <c r="J62" s="12">
        <f t="shared" si="2"/>
        <v>8.02</v>
      </c>
      <c r="L62" s="37">
        <v>8020</v>
      </c>
      <c r="M62" s="26"/>
      <c r="N62" s="24"/>
    </row>
    <row r="63" spans="1:14" s="2" customFormat="1" ht="12.75" customHeight="1">
      <c r="A63" s="7">
        <v>29495</v>
      </c>
      <c r="B63" s="8">
        <f t="shared" si="0"/>
        <v>73.8</v>
      </c>
      <c r="D63" s="19">
        <v>73800</v>
      </c>
      <c r="E63" s="19"/>
      <c r="F63" s="19"/>
      <c r="G63" s="77">
        <f t="shared" si="1"/>
        <v>71.89</v>
      </c>
      <c r="H63" s="37">
        <v>71890</v>
      </c>
      <c r="I63" s="9"/>
      <c r="J63" s="12">
        <f t="shared" si="2"/>
        <v>9.1999999999999993</v>
      </c>
      <c r="L63" s="37">
        <v>9200</v>
      </c>
      <c r="M63" s="26"/>
      <c r="N63" s="24"/>
    </row>
    <row r="64" spans="1:14" s="2" customFormat="1" ht="12.75" customHeight="1">
      <c r="A64" s="6">
        <v>29526</v>
      </c>
      <c r="B64" s="8">
        <f t="shared" si="0"/>
        <v>74.099999999999994</v>
      </c>
      <c r="D64" s="19">
        <v>74100</v>
      </c>
      <c r="E64" s="19"/>
      <c r="F64" s="19"/>
      <c r="G64" s="77">
        <f t="shared" si="1"/>
        <v>84.79</v>
      </c>
      <c r="H64" s="37">
        <v>84790</v>
      </c>
      <c r="I64" s="9"/>
      <c r="J64" s="12">
        <f t="shared" si="2"/>
        <v>10.08</v>
      </c>
      <c r="L64" s="37">
        <v>10080</v>
      </c>
      <c r="M64" s="26"/>
      <c r="N64" s="24"/>
    </row>
    <row r="65" spans="1:14" s="2" customFormat="1" ht="12.75" customHeight="1">
      <c r="A65" s="7">
        <v>29556</v>
      </c>
      <c r="B65" s="8">
        <f t="shared" si="0"/>
        <v>74.5</v>
      </c>
      <c r="D65" s="19">
        <v>74500</v>
      </c>
      <c r="E65" s="19"/>
      <c r="F65" s="19"/>
      <c r="G65" s="77">
        <f t="shared" si="1"/>
        <v>112.59</v>
      </c>
      <c r="H65" s="37">
        <v>112590</v>
      </c>
      <c r="I65" s="9"/>
      <c r="J65" s="12">
        <f t="shared" si="2"/>
        <v>9.6300000000000008</v>
      </c>
      <c r="L65" s="37">
        <v>9630</v>
      </c>
      <c r="M65" s="26"/>
      <c r="N65" s="24"/>
    </row>
    <row r="66" spans="1:14" s="2" customFormat="1" ht="12.75" customHeight="1">
      <c r="A66" s="6">
        <v>29587</v>
      </c>
      <c r="B66" s="8">
        <f t="shared" si="0"/>
        <v>75.099999999999994</v>
      </c>
      <c r="D66" s="19">
        <v>75100</v>
      </c>
      <c r="E66" s="19"/>
      <c r="F66" s="19"/>
      <c r="G66" s="77">
        <f t="shared" si="1"/>
        <v>69.569999999999993</v>
      </c>
      <c r="H66" s="37">
        <v>69570</v>
      </c>
      <c r="I66" s="9"/>
      <c r="J66" s="12">
        <f t="shared" si="2"/>
        <v>9.99</v>
      </c>
      <c r="L66" s="37">
        <v>9990</v>
      </c>
      <c r="M66" s="26"/>
      <c r="N66" s="24"/>
    </row>
    <row r="67" spans="1:14" s="2" customFormat="1" ht="12.75" customHeight="1">
      <c r="A67" s="7">
        <v>29618</v>
      </c>
      <c r="B67" s="8">
        <f t="shared" si="0"/>
        <v>75.7</v>
      </c>
      <c r="D67" s="19">
        <v>75700</v>
      </c>
      <c r="E67" s="19"/>
      <c r="F67" s="19"/>
      <c r="G67" s="77">
        <f t="shared" si="1"/>
        <v>78.7</v>
      </c>
      <c r="H67" s="37">
        <v>78700</v>
      </c>
      <c r="I67" s="9"/>
      <c r="J67" s="12">
        <f t="shared" si="2"/>
        <v>7.93</v>
      </c>
      <c r="L67" s="37">
        <v>7930</v>
      </c>
      <c r="M67" s="26"/>
      <c r="N67" s="24"/>
    </row>
    <row r="68" spans="1:14" s="2" customFormat="1" ht="12.75" customHeight="1">
      <c r="A68" s="6">
        <v>29646</v>
      </c>
      <c r="B68" s="8">
        <f t="shared" si="0"/>
        <v>76.7</v>
      </c>
      <c r="D68" s="19">
        <v>76700</v>
      </c>
      <c r="E68" s="19"/>
      <c r="F68" s="19"/>
      <c r="G68" s="77">
        <f t="shared" si="1"/>
        <v>84.3</v>
      </c>
      <c r="H68" s="37">
        <v>84300</v>
      </c>
      <c r="I68" s="9"/>
      <c r="J68" s="12">
        <f t="shared" si="2"/>
        <v>11.85</v>
      </c>
      <c r="L68" s="37">
        <v>11850</v>
      </c>
      <c r="M68" s="26"/>
      <c r="N68" s="24"/>
    </row>
    <row r="69" spans="1:14" s="2" customFormat="1" ht="12.75" customHeight="1">
      <c r="A69" s="7">
        <v>29677</v>
      </c>
      <c r="B69" s="8">
        <f t="shared" si="0"/>
        <v>77.8</v>
      </c>
      <c r="D69" s="19">
        <v>77800</v>
      </c>
      <c r="E69" s="19"/>
      <c r="F69" s="19"/>
      <c r="G69" s="77">
        <f t="shared" si="1"/>
        <v>67.8</v>
      </c>
      <c r="H69" s="37">
        <v>67800</v>
      </c>
      <c r="I69" s="9"/>
      <c r="J69" s="12">
        <f t="shared" si="2"/>
        <v>9.06</v>
      </c>
      <c r="L69" s="37">
        <v>9060</v>
      </c>
      <c r="M69" s="26"/>
      <c r="N69" s="24"/>
    </row>
    <row r="70" spans="1:14" s="2" customFormat="1" ht="12.75" customHeight="1">
      <c r="A70" s="6">
        <v>29707</v>
      </c>
      <c r="B70" s="8">
        <f t="shared" ref="B70:B133" si="3">D70/1000</f>
        <v>78.8</v>
      </c>
      <c r="D70" s="19">
        <v>78800</v>
      </c>
      <c r="E70" s="19"/>
      <c r="F70" s="19"/>
      <c r="G70" s="77">
        <f t="shared" si="1"/>
        <v>63.12</v>
      </c>
      <c r="H70" s="37">
        <v>63120</v>
      </c>
      <c r="I70" s="9"/>
      <c r="J70" s="12">
        <f t="shared" si="2"/>
        <v>9.68</v>
      </c>
      <c r="L70" s="37">
        <v>9680</v>
      </c>
      <c r="M70" s="26"/>
      <c r="N70" s="24"/>
    </row>
    <row r="71" spans="1:14" s="2" customFormat="1" ht="12.75" customHeight="1">
      <c r="A71" s="7">
        <v>29738</v>
      </c>
      <c r="B71" s="8">
        <f t="shared" si="3"/>
        <v>79.400000000000006</v>
      </c>
      <c r="D71" s="19">
        <v>79400</v>
      </c>
      <c r="E71" s="19"/>
      <c r="F71" s="19"/>
      <c r="G71" s="77">
        <f t="shared" ref="G71:G134" si="4">H71/1000</f>
        <v>72.59</v>
      </c>
      <c r="H71" s="37">
        <v>72590</v>
      </c>
      <c r="I71" s="9"/>
      <c r="J71" s="12">
        <f t="shared" si="2"/>
        <v>9.74</v>
      </c>
      <c r="L71" s="37">
        <v>9740</v>
      </c>
      <c r="M71" s="26"/>
      <c r="N71" s="24"/>
    </row>
    <row r="72" spans="1:14" s="2" customFormat="1" ht="12.75" customHeight="1">
      <c r="A72" s="6">
        <v>29768</v>
      </c>
      <c r="B72" s="8">
        <f t="shared" si="3"/>
        <v>79.599999999999994</v>
      </c>
      <c r="D72" s="19">
        <v>79600</v>
      </c>
      <c r="E72" s="19"/>
      <c r="F72" s="19"/>
      <c r="G72" s="77">
        <f t="shared" si="4"/>
        <v>81.2</v>
      </c>
      <c r="H72" s="37">
        <v>81200</v>
      </c>
      <c r="I72" s="9"/>
      <c r="J72" s="12">
        <f t="shared" ref="J72:J135" si="5">L72/1000</f>
        <v>9.51</v>
      </c>
      <c r="L72" s="37">
        <v>9510</v>
      </c>
      <c r="M72" s="26"/>
      <c r="N72" s="24"/>
    </row>
    <row r="73" spans="1:14" s="2" customFormat="1" ht="12.75" customHeight="1">
      <c r="A73" s="7">
        <v>29799</v>
      </c>
      <c r="B73" s="8">
        <f t="shared" si="3"/>
        <v>79.099999999999994</v>
      </c>
      <c r="D73" s="19">
        <v>79100</v>
      </c>
      <c r="E73" s="19"/>
      <c r="F73" s="19"/>
      <c r="G73" s="77">
        <f t="shared" si="4"/>
        <v>74.98</v>
      </c>
      <c r="H73" s="37">
        <v>74980</v>
      </c>
      <c r="I73" s="9"/>
      <c r="J73" s="12">
        <f t="shared" si="5"/>
        <v>10.24</v>
      </c>
      <c r="L73" s="37">
        <v>10240</v>
      </c>
      <c r="M73" s="26"/>
      <c r="N73" s="24"/>
    </row>
    <row r="74" spans="1:14" s="2" customFormat="1" ht="12.75" customHeight="1">
      <c r="A74" s="6">
        <v>29830</v>
      </c>
      <c r="B74" s="8">
        <f t="shared" si="3"/>
        <v>78.5</v>
      </c>
      <c r="D74" s="19">
        <v>78500</v>
      </c>
      <c r="E74" s="19"/>
      <c r="F74" s="19"/>
      <c r="G74" s="77">
        <f t="shared" si="4"/>
        <v>62.78</v>
      </c>
      <c r="H74" s="37">
        <v>62780</v>
      </c>
      <c r="I74" s="9"/>
      <c r="J74" s="12">
        <f t="shared" si="5"/>
        <v>9.7200000000000006</v>
      </c>
      <c r="L74" s="37">
        <v>9720</v>
      </c>
      <c r="M74" s="26"/>
      <c r="N74" s="24"/>
    </row>
    <row r="75" spans="1:14" s="2" customFormat="1" ht="12.75" customHeight="1">
      <c r="A75" s="7">
        <v>29860</v>
      </c>
      <c r="B75" s="8">
        <f t="shared" si="3"/>
        <v>77.900000000000006</v>
      </c>
      <c r="D75" s="19">
        <v>77900</v>
      </c>
      <c r="E75" s="19"/>
      <c r="F75" s="19"/>
      <c r="G75" s="77">
        <f t="shared" si="4"/>
        <v>80.28</v>
      </c>
      <c r="H75" s="37">
        <v>80280</v>
      </c>
      <c r="I75" s="9"/>
      <c r="J75" s="12">
        <f t="shared" si="5"/>
        <v>10.7</v>
      </c>
      <c r="L75" s="37">
        <v>10700</v>
      </c>
      <c r="M75" s="26"/>
      <c r="N75" s="24"/>
    </row>
    <row r="76" spans="1:14" s="2" customFormat="1" ht="12.75" customHeight="1">
      <c r="A76" s="6">
        <v>29891</v>
      </c>
      <c r="B76" s="8">
        <f t="shared" si="3"/>
        <v>77.5</v>
      </c>
      <c r="D76" s="19">
        <v>77500</v>
      </c>
      <c r="E76" s="19"/>
      <c r="F76" s="19"/>
      <c r="G76" s="77">
        <f t="shared" si="4"/>
        <v>88.35</v>
      </c>
      <c r="H76" s="37">
        <v>88350</v>
      </c>
      <c r="I76" s="9"/>
      <c r="J76" s="12">
        <f t="shared" si="5"/>
        <v>10.86</v>
      </c>
      <c r="L76" s="37">
        <v>10860</v>
      </c>
      <c r="M76" s="26"/>
      <c r="N76" s="24"/>
    </row>
    <row r="77" spans="1:14" s="2" customFormat="1" ht="12.75" customHeight="1">
      <c r="A77" s="7">
        <v>29921</v>
      </c>
      <c r="B77" s="8">
        <f t="shared" si="3"/>
        <v>77.5</v>
      </c>
      <c r="D77" s="19">
        <v>77500</v>
      </c>
      <c r="E77" s="19"/>
      <c r="F77" s="19"/>
      <c r="G77" s="77">
        <f t="shared" si="4"/>
        <v>113.06</v>
      </c>
      <c r="H77" s="37">
        <v>113060</v>
      </c>
      <c r="I77" s="9"/>
      <c r="J77" s="12">
        <f t="shared" si="5"/>
        <v>9.43</v>
      </c>
      <c r="L77" s="37">
        <v>9430</v>
      </c>
      <c r="M77" s="26"/>
      <c r="N77" s="24"/>
    </row>
    <row r="78" spans="1:14" s="2" customFormat="1" ht="12.75" customHeight="1">
      <c r="A78" s="6">
        <v>29952</v>
      </c>
      <c r="B78" s="8">
        <f t="shared" si="3"/>
        <v>77.7</v>
      </c>
      <c r="D78" s="19">
        <v>77700</v>
      </c>
      <c r="E78" s="19"/>
      <c r="F78" s="19"/>
      <c r="G78" s="77">
        <f t="shared" si="4"/>
        <v>79.23</v>
      </c>
      <c r="H78" s="37">
        <v>79230</v>
      </c>
      <c r="I78" s="9"/>
      <c r="J78" s="12">
        <f t="shared" si="5"/>
        <v>11.42</v>
      </c>
      <c r="L78" s="37">
        <v>11420</v>
      </c>
      <c r="M78" s="26"/>
      <c r="N78" s="24"/>
    </row>
    <row r="79" spans="1:14" s="2" customFormat="1" ht="12.75" customHeight="1">
      <c r="A79" s="7">
        <v>29983</v>
      </c>
      <c r="B79" s="8">
        <f t="shared" si="3"/>
        <v>78.099999999999994</v>
      </c>
      <c r="D79" s="19">
        <v>78100</v>
      </c>
      <c r="E79" s="19"/>
      <c r="F79" s="19"/>
      <c r="G79" s="77">
        <f t="shared" si="4"/>
        <v>79.209999999999994</v>
      </c>
      <c r="H79" s="37">
        <v>79210</v>
      </c>
      <c r="I79" s="9"/>
      <c r="J79" s="12">
        <f t="shared" si="5"/>
        <v>9.16</v>
      </c>
      <c r="L79" s="37">
        <v>9160</v>
      </c>
      <c r="M79" s="26"/>
      <c r="N79" s="24"/>
    </row>
    <row r="80" spans="1:14" s="2" customFormat="1" ht="12.75" customHeight="1">
      <c r="A80" s="6">
        <v>30011</v>
      </c>
      <c r="B80" s="8">
        <f t="shared" si="3"/>
        <v>78.7</v>
      </c>
      <c r="D80" s="19">
        <v>78700</v>
      </c>
      <c r="E80" s="19"/>
      <c r="F80" s="19"/>
      <c r="G80" s="77">
        <f t="shared" si="4"/>
        <v>84.49</v>
      </c>
      <c r="H80" s="37">
        <v>84490</v>
      </c>
      <c r="I80" s="9"/>
      <c r="J80" s="12">
        <f t="shared" si="5"/>
        <v>9.61</v>
      </c>
      <c r="L80" s="37">
        <v>9610</v>
      </c>
      <c r="M80" s="26"/>
      <c r="N80" s="24"/>
    </row>
    <row r="81" spans="1:14" s="2" customFormat="1" ht="12.75" customHeight="1">
      <c r="A81" s="7">
        <v>30042</v>
      </c>
      <c r="B81" s="8">
        <f t="shared" si="3"/>
        <v>79.400000000000006</v>
      </c>
      <c r="D81" s="19">
        <v>79400</v>
      </c>
      <c r="E81" s="19"/>
      <c r="F81" s="19"/>
      <c r="G81" s="77">
        <f t="shared" si="4"/>
        <v>82.69</v>
      </c>
      <c r="H81" s="37">
        <v>82690</v>
      </c>
      <c r="I81" s="9"/>
      <c r="J81" s="12">
        <f t="shared" si="5"/>
        <v>9.7899999999999991</v>
      </c>
      <c r="L81" s="37">
        <v>9790</v>
      </c>
      <c r="M81" s="26"/>
      <c r="N81" s="24"/>
    </row>
    <row r="82" spans="1:14" s="2" customFormat="1" ht="12.75" customHeight="1">
      <c r="A82" s="6">
        <v>30072</v>
      </c>
      <c r="B82" s="8">
        <f t="shared" si="3"/>
        <v>80.2</v>
      </c>
      <c r="D82" s="19">
        <v>80200</v>
      </c>
      <c r="E82" s="19"/>
      <c r="F82" s="19"/>
      <c r="G82" s="77">
        <f t="shared" si="4"/>
        <v>61.73</v>
      </c>
      <c r="H82" s="37">
        <v>61730</v>
      </c>
      <c r="I82" s="9"/>
      <c r="J82" s="12">
        <f t="shared" si="5"/>
        <v>9.32</v>
      </c>
      <c r="L82" s="37">
        <v>9320</v>
      </c>
      <c r="M82" s="26"/>
      <c r="N82" s="24"/>
    </row>
    <row r="83" spans="1:14" s="2" customFormat="1" ht="12.75" customHeight="1">
      <c r="A83" s="7">
        <v>30103</v>
      </c>
      <c r="B83" s="8">
        <f t="shared" si="3"/>
        <v>80.8</v>
      </c>
      <c r="D83" s="19">
        <v>80800</v>
      </c>
      <c r="E83" s="19"/>
      <c r="F83" s="19"/>
      <c r="G83" s="77">
        <f t="shared" si="4"/>
        <v>63.6</v>
      </c>
      <c r="H83" s="37">
        <v>63600</v>
      </c>
      <c r="I83" s="9"/>
      <c r="J83" s="12">
        <f t="shared" si="5"/>
        <v>8.25</v>
      </c>
      <c r="L83" s="37">
        <v>8250</v>
      </c>
      <c r="M83" s="26"/>
      <c r="N83" s="24"/>
    </row>
    <row r="84" spans="1:14" s="2" customFormat="1" ht="12.75" customHeight="1">
      <c r="A84" s="6">
        <v>30133</v>
      </c>
      <c r="B84" s="8">
        <f t="shared" si="3"/>
        <v>81</v>
      </c>
      <c r="D84" s="19">
        <v>81000</v>
      </c>
      <c r="E84" s="19"/>
      <c r="F84" s="19"/>
      <c r="G84" s="77">
        <f t="shared" si="4"/>
        <v>83.62</v>
      </c>
      <c r="H84" s="37">
        <v>83620</v>
      </c>
      <c r="I84" s="9"/>
      <c r="J84" s="12">
        <f t="shared" si="5"/>
        <v>9.25</v>
      </c>
      <c r="L84" s="37">
        <v>9250</v>
      </c>
      <c r="M84" s="26"/>
      <c r="N84" s="24"/>
    </row>
    <row r="85" spans="1:14" s="2" customFormat="1" ht="12.75" customHeight="1">
      <c r="A85" s="7">
        <v>30164</v>
      </c>
      <c r="B85" s="8">
        <f t="shared" si="3"/>
        <v>80.7</v>
      </c>
      <c r="D85" s="19">
        <v>80700</v>
      </c>
      <c r="E85" s="19"/>
      <c r="F85" s="19"/>
      <c r="G85" s="77">
        <f t="shared" si="4"/>
        <v>75.739999999999995</v>
      </c>
      <c r="H85" s="37">
        <v>75740</v>
      </c>
      <c r="I85" s="9"/>
      <c r="J85" s="12">
        <f t="shared" si="5"/>
        <v>9.2899999999999991</v>
      </c>
      <c r="L85" s="37">
        <v>9290</v>
      </c>
      <c r="M85" s="26"/>
      <c r="N85" s="24"/>
    </row>
    <row r="86" spans="1:14" s="2" customFormat="1" ht="12.75" customHeight="1">
      <c r="A86" s="6">
        <v>30195</v>
      </c>
      <c r="B86" s="8">
        <f t="shared" si="3"/>
        <v>80.099999999999994</v>
      </c>
      <c r="D86" s="19">
        <v>80100</v>
      </c>
      <c r="E86" s="19"/>
      <c r="F86" s="19"/>
      <c r="G86" s="77">
        <f t="shared" si="4"/>
        <v>66.069999999999993</v>
      </c>
      <c r="H86" s="37">
        <v>66070</v>
      </c>
      <c r="I86" s="9"/>
      <c r="J86" s="12">
        <f t="shared" si="5"/>
        <v>7.66</v>
      </c>
      <c r="L86" s="37">
        <v>7660</v>
      </c>
      <c r="M86" s="26"/>
      <c r="N86" s="24"/>
    </row>
    <row r="87" spans="1:14" s="2" customFormat="1" ht="12.75" customHeight="1">
      <c r="A87" s="7">
        <v>30225</v>
      </c>
      <c r="B87" s="8">
        <f t="shared" si="3"/>
        <v>79.099999999999994</v>
      </c>
      <c r="D87" s="19">
        <v>79100</v>
      </c>
      <c r="E87" s="19"/>
      <c r="F87" s="19"/>
      <c r="G87" s="77">
        <f t="shared" si="4"/>
        <v>78.17</v>
      </c>
      <c r="H87" s="37">
        <v>78170</v>
      </c>
      <c r="I87" s="9"/>
      <c r="J87" s="12">
        <f t="shared" si="5"/>
        <v>8.48</v>
      </c>
      <c r="L87" s="37">
        <v>8480</v>
      </c>
      <c r="M87" s="26"/>
      <c r="N87" s="24"/>
    </row>
    <row r="88" spans="1:14" s="2" customFormat="1" ht="12.75" customHeight="1">
      <c r="A88" s="6">
        <v>30256</v>
      </c>
      <c r="B88" s="8">
        <f t="shared" si="3"/>
        <v>78</v>
      </c>
      <c r="D88" s="19">
        <v>78000</v>
      </c>
      <c r="E88" s="19"/>
      <c r="F88" s="19"/>
      <c r="G88" s="77">
        <f t="shared" si="4"/>
        <v>88.52</v>
      </c>
      <c r="H88" s="37">
        <v>88520</v>
      </c>
      <c r="I88" s="9"/>
      <c r="J88" s="12">
        <f t="shared" si="5"/>
        <v>8.17</v>
      </c>
      <c r="L88" s="37">
        <v>8170</v>
      </c>
      <c r="M88" s="26"/>
      <c r="N88" s="24"/>
    </row>
    <row r="89" spans="1:14" s="2" customFormat="1" ht="12.75" customHeight="1">
      <c r="A89" s="7">
        <v>30286</v>
      </c>
      <c r="B89" s="8">
        <f t="shared" si="3"/>
        <v>76.900000000000006</v>
      </c>
      <c r="D89" s="19">
        <v>76900</v>
      </c>
      <c r="E89" s="19"/>
      <c r="F89" s="19"/>
      <c r="G89" s="77">
        <f t="shared" si="4"/>
        <v>111.6</v>
      </c>
      <c r="H89" s="37">
        <v>111600</v>
      </c>
      <c r="I89" s="9"/>
      <c r="J89" s="12">
        <f t="shared" si="5"/>
        <v>6.76</v>
      </c>
      <c r="L89" s="37">
        <v>6760</v>
      </c>
      <c r="M89" s="26"/>
      <c r="N89" s="24"/>
    </row>
    <row r="90" spans="1:14" s="2" customFormat="1" ht="12.75" customHeight="1">
      <c r="A90" s="6">
        <v>30317</v>
      </c>
      <c r="B90" s="8">
        <f t="shared" si="3"/>
        <v>75.900000000000006</v>
      </c>
      <c r="D90" s="19">
        <v>75900</v>
      </c>
      <c r="E90" s="19"/>
      <c r="F90" s="19"/>
      <c r="G90" s="77">
        <f t="shared" si="4"/>
        <v>80.91</v>
      </c>
      <c r="H90" s="37">
        <v>80910</v>
      </c>
      <c r="I90" s="9"/>
      <c r="J90" s="12">
        <f t="shared" si="5"/>
        <v>9.1</v>
      </c>
      <c r="L90" s="37">
        <v>9100</v>
      </c>
      <c r="M90" s="26"/>
      <c r="N90" s="24"/>
    </row>
    <row r="91" spans="1:14" s="2" customFormat="1" ht="12.75" customHeight="1">
      <c r="A91" s="7">
        <v>30348</v>
      </c>
      <c r="B91" s="8">
        <f t="shared" si="3"/>
        <v>75.2</v>
      </c>
      <c r="D91" s="19">
        <v>75200</v>
      </c>
      <c r="E91" s="19"/>
      <c r="F91" s="19"/>
      <c r="G91" s="77">
        <f t="shared" si="4"/>
        <v>78.41</v>
      </c>
      <c r="H91" s="37">
        <v>78410</v>
      </c>
      <c r="I91" s="9"/>
      <c r="J91" s="12">
        <f t="shared" si="5"/>
        <v>6.87</v>
      </c>
      <c r="L91" s="37">
        <v>6870</v>
      </c>
      <c r="M91" s="26"/>
      <c r="N91" s="24"/>
    </row>
    <row r="92" spans="1:14" s="2" customFormat="1" ht="12.75" customHeight="1">
      <c r="A92" s="6">
        <v>30376</v>
      </c>
      <c r="B92" s="8">
        <f t="shared" si="3"/>
        <v>75.099999999999994</v>
      </c>
      <c r="D92" s="19">
        <v>75100</v>
      </c>
      <c r="E92" s="19"/>
      <c r="F92" s="19"/>
      <c r="G92" s="77">
        <f t="shared" si="4"/>
        <v>75.739999999999995</v>
      </c>
      <c r="H92" s="37">
        <v>75740</v>
      </c>
      <c r="I92" s="9"/>
      <c r="J92" s="12">
        <f t="shared" si="5"/>
        <v>6.95</v>
      </c>
      <c r="L92" s="37">
        <v>6950</v>
      </c>
      <c r="M92" s="26"/>
      <c r="N92" s="24"/>
    </row>
    <row r="93" spans="1:14" s="2" customFormat="1" ht="12.75" customHeight="1">
      <c r="A93" s="7">
        <v>30407</v>
      </c>
      <c r="B93" s="8">
        <f t="shared" si="3"/>
        <v>75.900000000000006</v>
      </c>
      <c r="D93" s="19">
        <v>75900</v>
      </c>
      <c r="E93" s="19"/>
      <c r="F93" s="19"/>
      <c r="G93" s="77">
        <f t="shared" si="4"/>
        <v>70.349999999999994</v>
      </c>
      <c r="H93" s="37">
        <v>70350</v>
      </c>
      <c r="I93" s="9"/>
      <c r="J93" s="12">
        <f t="shared" si="5"/>
        <v>7.31</v>
      </c>
      <c r="L93" s="37">
        <v>7310</v>
      </c>
      <c r="M93" s="26"/>
      <c r="N93" s="24"/>
    </row>
    <row r="94" spans="1:14" s="2" customFormat="1" ht="12.75" customHeight="1">
      <c r="A94" s="6">
        <v>30437</v>
      </c>
      <c r="B94" s="8">
        <f t="shared" si="3"/>
        <v>77.400000000000006</v>
      </c>
      <c r="D94" s="19">
        <v>77400</v>
      </c>
      <c r="E94" s="19"/>
      <c r="F94" s="19"/>
      <c r="G94" s="77">
        <f t="shared" si="4"/>
        <v>58.48</v>
      </c>
      <c r="H94" s="37">
        <v>58480</v>
      </c>
      <c r="I94" s="9"/>
      <c r="J94" s="12">
        <f t="shared" si="5"/>
        <v>6.71</v>
      </c>
      <c r="L94" s="37">
        <v>6710</v>
      </c>
      <c r="M94" s="26"/>
      <c r="N94" s="24"/>
    </row>
    <row r="95" spans="1:14" s="2" customFormat="1" ht="12.75" customHeight="1">
      <c r="A95" s="7">
        <v>30468</v>
      </c>
      <c r="B95" s="8">
        <f t="shared" si="3"/>
        <v>79.3</v>
      </c>
      <c r="D95" s="19">
        <v>79300</v>
      </c>
      <c r="E95" s="19"/>
      <c r="F95" s="19"/>
      <c r="G95" s="77">
        <f t="shared" si="4"/>
        <v>62.74</v>
      </c>
      <c r="H95" s="37">
        <v>62740</v>
      </c>
      <c r="I95" s="9"/>
      <c r="J95" s="12">
        <f t="shared" si="5"/>
        <v>6.46</v>
      </c>
      <c r="L95" s="37">
        <v>6460</v>
      </c>
      <c r="M95" s="26"/>
      <c r="N95" s="24"/>
    </row>
    <row r="96" spans="1:14" s="2" customFormat="1" ht="12.75" customHeight="1">
      <c r="A96" s="6">
        <v>30498</v>
      </c>
      <c r="B96" s="8">
        <f t="shared" si="3"/>
        <v>81.099999999999994</v>
      </c>
      <c r="D96" s="19">
        <v>81100</v>
      </c>
      <c r="E96" s="19"/>
      <c r="F96" s="19"/>
      <c r="G96" s="77">
        <f t="shared" si="4"/>
        <v>84.02</v>
      </c>
      <c r="H96" s="37">
        <v>84020</v>
      </c>
      <c r="I96" s="9"/>
      <c r="J96" s="12">
        <f t="shared" si="5"/>
        <v>6.28</v>
      </c>
      <c r="L96" s="37">
        <v>6280</v>
      </c>
      <c r="M96" s="26"/>
      <c r="N96" s="24"/>
    </row>
    <row r="97" spans="1:14" s="2" customFormat="1" ht="12.75" customHeight="1">
      <c r="A97" s="7">
        <v>30529</v>
      </c>
      <c r="B97" s="8">
        <f t="shared" si="3"/>
        <v>82.1</v>
      </c>
      <c r="D97" s="19">
        <v>82100</v>
      </c>
      <c r="E97" s="19"/>
      <c r="F97" s="19"/>
      <c r="G97" s="77">
        <f t="shared" si="4"/>
        <v>80.53</v>
      </c>
      <c r="H97" s="37">
        <v>80530</v>
      </c>
      <c r="I97" s="9"/>
      <c r="J97" s="12">
        <f t="shared" si="5"/>
        <v>6.13</v>
      </c>
      <c r="L97" s="37">
        <v>6130</v>
      </c>
      <c r="M97" s="26"/>
      <c r="N97" s="24"/>
    </row>
    <row r="98" spans="1:14" s="2" customFormat="1" ht="12.75" customHeight="1">
      <c r="A98" s="6">
        <v>30560</v>
      </c>
      <c r="B98" s="8">
        <f t="shared" si="3"/>
        <v>82</v>
      </c>
      <c r="D98" s="19">
        <v>82000</v>
      </c>
      <c r="E98" s="19"/>
      <c r="F98" s="19"/>
      <c r="G98" s="77">
        <f t="shared" si="4"/>
        <v>63.11</v>
      </c>
      <c r="H98" s="37">
        <v>63110</v>
      </c>
      <c r="I98" s="9"/>
      <c r="J98" s="12">
        <f t="shared" si="5"/>
        <v>5.25</v>
      </c>
      <c r="L98" s="37">
        <v>5250</v>
      </c>
      <c r="M98" s="26"/>
      <c r="N98" s="24"/>
    </row>
    <row r="99" spans="1:14" s="2" customFormat="1" ht="12.75" customHeight="1">
      <c r="A99" s="7">
        <v>30590</v>
      </c>
      <c r="B99" s="8">
        <f t="shared" si="3"/>
        <v>81.099999999999994</v>
      </c>
      <c r="D99" s="19">
        <v>81100</v>
      </c>
      <c r="E99" s="19"/>
      <c r="F99" s="19"/>
      <c r="G99" s="77">
        <f t="shared" si="4"/>
        <v>79.69</v>
      </c>
      <c r="H99" s="37">
        <v>79690</v>
      </c>
      <c r="I99" s="9"/>
      <c r="J99" s="12">
        <f t="shared" si="5"/>
        <v>5.66</v>
      </c>
      <c r="L99" s="37">
        <v>5660</v>
      </c>
      <c r="M99" s="26"/>
      <c r="N99" s="24"/>
    </row>
    <row r="100" spans="1:14" s="2" customFormat="1" ht="12.75" customHeight="1">
      <c r="A100" s="6">
        <v>30621</v>
      </c>
      <c r="B100" s="8">
        <f t="shared" si="3"/>
        <v>79.7</v>
      </c>
      <c r="D100" s="19">
        <v>79700</v>
      </c>
      <c r="E100" s="19"/>
      <c r="F100" s="19"/>
      <c r="G100" s="77">
        <f t="shared" si="4"/>
        <v>92.31</v>
      </c>
      <c r="H100" s="37">
        <v>92310</v>
      </c>
      <c r="I100" s="9"/>
      <c r="J100" s="12">
        <f t="shared" si="5"/>
        <v>5.81</v>
      </c>
      <c r="L100" s="37">
        <v>5810</v>
      </c>
      <c r="M100" s="26"/>
      <c r="N100" s="24"/>
    </row>
    <row r="101" spans="1:14" s="2" customFormat="1" ht="12.75" customHeight="1">
      <c r="A101" s="7">
        <v>30651</v>
      </c>
      <c r="B101" s="8">
        <f t="shared" si="3"/>
        <v>78.7</v>
      </c>
      <c r="D101" s="19">
        <v>78700</v>
      </c>
      <c r="E101" s="19"/>
      <c r="F101" s="19"/>
      <c r="G101" s="77">
        <f t="shared" si="4"/>
        <v>117.58</v>
      </c>
      <c r="H101" s="37">
        <v>117580</v>
      </c>
      <c r="I101" s="9"/>
      <c r="J101" s="12">
        <f t="shared" si="5"/>
        <v>5.88</v>
      </c>
      <c r="L101" s="37">
        <v>5880</v>
      </c>
      <c r="M101" s="26"/>
      <c r="N101" s="24"/>
    </row>
    <row r="102" spans="1:14" s="2" customFormat="1" ht="12.75" customHeight="1">
      <c r="A102" s="6">
        <v>30682</v>
      </c>
      <c r="B102" s="8">
        <f t="shared" si="3"/>
        <v>78.900000000000006</v>
      </c>
      <c r="D102" s="19">
        <v>78900</v>
      </c>
      <c r="E102" s="19"/>
      <c r="F102" s="19"/>
      <c r="G102" s="77">
        <f t="shared" si="4"/>
        <v>78.680000000000007</v>
      </c>
      <c r="H102" s="37">
        <v>78680</v>
      </c>
      <c r="I102" s="9"/>
      <c r="J102" s="12">
        <f t="shared" si="5"/>
        <v>5.72</v>
      </c>
      <c r="L102" s="37">
        <v>5720</v>
      </c>
      <c r="M102" s="26"/>
      <c r="N102" s="24"/>
    </row>
    <row r="103" spans="1:14" s="2" customFormat="1" ht="12.75" customHeight="1">
      <c r="A103" s="7">
        <v>30713</v>
      </c>
      <c r="B103" s="8">
        <f t="shared" si="3"/>
        <v>80.5</v>
      </c>
      <c r="D103" s="19">
        <v>80500</v>
      </c>
      <c r="E103" s="19"/>
      <c r="F103" s="19"/>
      <c r="G103" s="77">
        <f t="shared" si="4"/>
        <v>84.54</v>
      </c>
      <c r="H103" s="37">
        <v>84540</v>
      </c>
      <c r="I103" s="9"/>
      <c r="J103" s="12">
        <f t="shared" si="5"/>
        <v>5.17</v>
      </c>
      <c r="L103" s="37">
        <v>5170</v>
      </c>
      <c r="M103" s="26"/>
      <c r="N103" s="24"/>
    </row>
    <row r="104" spans="1:14" s="2" customFormat="1" ht="12.75" customHeight="1">
      <c r="A104" s="6">
        <v>30742</v>
      </c>
      <c r="B104" s="8">
        <f t="shared" si="3"/>
        <v>82.8</v>
      </c>
      <c r="D104" s="19">
        <v>82800</v>
      </c>
      <c r="E104" s="19"/>
      <c r="F104" s="19"/>
      <c r="G104" s="77">
        <f t="shared" si="4"/>
        <v>82.36</v>
      </c>
      <c r="H104" s="37">
        <v>82360</v>
      </c>
      <c r="I104" s="9"/>
      <c r="J104" s="12">
        <f t="shared" si="5"/>
        <v>5.76</v>
      </c>
      <c r="L104" s="37">
        <v>5760</v>
      </c>
      <c r="M104" s="26"/>
      <c r="N104" s="24"/>
    </row>
    <row r="105" spans="1:14" s="2" customFormat="1" ht="12.75" customHeight="1">
      <c r="A105" s="7">
        <v>30773</v>
      </c>
      <c r="B105" s="8">
        <f t="shared" si="3"/>
        <v>85.1</v>
      </c>
      <c r="D105" s="19">
        <v>85100</v>
      </c>
      <c r="E105" s="19"/>
      <c r="F105" s="19"/>
      <c r="G105" s="77">
        <f t="shared" si="4"/>
        <v>83.29</v>
      </c>
      <c r="H105" s="37">
        <v>83290</v>
      </c>
      <c r="I105" s="9"/>
      <c r="J105" s="12">
        <f t="shared" si="5"/>
        <v>5.57</v>
      </c>
      <c r="L105" s="37">
        <v>5570</v>
      </c>
      <c r="M105" s="26"/>
      <c r="N105" s="24"/>
    </row>
    <row r="106" spans="1:14" s="2" customFormat="1" ht="12.75" customHeight="1">
      <c r="A106" s="6">
        <v>30803</v>
      </c>
      <c r="B106" s="8">
        <f t="shared" si="3"/>
        <v>87</v>
      </c>
      <c r="D106" s="19">
        <v>87000</v>
      </c>
      <c r="E106" s="19"/>
      <c r="F106" s="19"/>
      <c r="G106" s="77">
        <f t="shared" si="4"/>
        <v>71.540000000000006</v>
      </c>
      <c r="H106" s="37">
        <v>71540</v>
      </c>
      <c r="I106" s="9"/>
      <c r="J106" s="12">
        <f t="shared" si="5"/>
        <v>5.3</v>
      </c>
      <c r="L106" s="37">
        <v>5300</v>
      </c>
      <c r="M106" s="26"/>
      <c r="N106" s="24"/>
    </row>
    <row r="107" spans="1:14" s="2" customFormat="1" ht="12.75" customHeight="1">
      <c r="A107" s="7">
        <v>30834</v>
      </c>
      <c r="B107" s="8">
        <f t="shared" si="3"/>
        <v>87.9</v>
      </c>
      <c r="D107" s="19">
        <v>87900</v>
      </c>
      <c r="E107" s="19"/>
      <c r="F107" s="19"/>
      <c r="G107" s="77">
        <f t="shared" si="4"/>
        <v>74.7</v>
      </c>
      <c r="H107" s="37">
        <v>74700</v>
      </c>
      <c r="I107" s="9"/>
      <c r="J107" s="12">
        <f t="shared" si="5"/>
        <v>6.3</v>
      </c>
      <c r="L107" s="37">
        <v>6300</v>
      </c>
      <c r="M107" s="26"/>
      <c r="N107" s="24"/>
    </row>
    <row r="108" spans="1:14" s="2" customFormat="1" ht="12.75" customHeight="1">
      <c r="A108" s="6">
        <v>30864</v>
      </c>
      <c r="B108" s="8">
        <f t="shared" si="3"/>
        <v>87.6</v>
      </c>
      <c r="D108" s="19">
        <v>87600</v>
      </c>
      <c r="E108" s="19"/>
      <c r="F108" s="19"/>
      <c r="G108" s="77">
        <f t="shared" si="4"/>
        <v>85.45</v>
      </c>
      <c r="H108" s="37">
        <v>85450</v>
      </c>
      <c r="I108" s="9"/>
      <c r="J108" s="12">
        <f t="shared" si="5"/>
        <v>5.95</v>
      </c>
      <c r="L108" s="37">
        <v>5950</v>
      </c>
      <c r="M108" s="26"/>
      <c r="N108" s="24"/>
    </row>
    <row r="109" spans="1:14" s="2" customFormat="1" ht="12.75" customHeight="1">
      <c r="A109" s="7">
        <v>30895</v>
      </c>
      <c r="B109" s="8">
        <f t="shared" si="3"/>
        <v>86.4</v>
      </c>
      <c r="D109" s="19">
        <v>86400</v>
      </c>
      <c r="E109" s="19"/>
      <c r="F109" s="19"/>
      <c r="G109" s="77">
        <f t="shared" si="4"/>
        <v>75.099999999999994</v>
      </c>
      <c r="H109" s="37">
        <v>75100</v>
      </c>
      <c r="I109" s="9"/>
      <c r="J109" s="12">
        <f t="shared" si="5"/>
        <v>6.63</v>
      </c>
      <c r="L109" s="37">
        <v>6630</v>
      </c>
      <c r="M109" s="26"/>
      <c r="N109" s="24"/>
    </row>
    <row r="110" spans="1:14" s="2" customFormat="1" ht="12.75" customHeight="1">
      <c r="A110" s="6">
        <v>30926</v>
      </c>
      <c r="B110" s="8">
        <f t="shared" si="3"/>
        <v>85.1</v>
      </c>
      <c r="D110" s="19">
        <v>85100</v>
      </c>
      <c r="E110" s="19"/>
      <c r="F110" s="19"/>
      <c r="G110" s="77">
        <f t="shared" si="4"/>
        <v>68.66</v>
      </c>
      <c r="H110" s="37">
        <v>68660</v>
      </c>
      <c r="I110" s="9"/>
      <c r="J110" s="12">
        <f t="shared" si="5"/>
        <v>6.41</v>
      </c>
      <c r="L110" s="37">
        <v>6410</v>
      </c>
      <c r="M110" s="26"/>
      <c r="N110" s="24"/>
    </row>
    <row r="111" spans="1:14" s="2" customFormat="1" ht="12.75" customHeight="1">
      <c r="A111" s="7">
        <v>30956</v>
      </c>
      <c r="B111" s="8">
        <f t="shared" si="3"/>
        <v>84.6</v>
      </c>
      <c r="D111" s="19">
        <v>84600</v>
      </c>
      <c r="E111" s="19"/>
      <c r="F111" s="19"/>
      <c r="G111" s="77">
        <f t="shared" si="4"/>
        <v>86.78</v>
      </c>
      <c r="H111" s="37">
        <v>86780</v>
      </c>
      <c r="I111" s="9"/>
      <c r="J111" s="12">
        <f t="shared" si="5"/>
        <v>6.39</v>
      </c>
      <c r="L111" s="37">
        <v>6390</v>
      </c>
      <c r="M111" s="26"/>
      <c r="N111" s="24"/>
    </row>
    <row r="112" spans="1:14" s="2" customFormat="1" ht="12.75" customHeight="1">
      <c r="A112" s="6">
        <v>30987</v>
      </c>
      <c r="B112" s="8">
        <f t="shared" si="3"/>
        <v>85.2</v>
      </c>
      <c r="D112" s="19">
        <v>85200</v>
      </c>
      <c r="E112" s="19"/>
      <c r="F112" s="19"/>
      <c r="G112" s="77">
        <f t="shared" si="4"/>
        <v>98.33</v>
      </c>
      <c r="H112" s="37">
        <v>98330</v>
      </c>
      <c r="I112" s="9"/>
      <c r="J112" s="12">
        <f t="shared" si="5"/>
        <v>6.56</v>
      </c>
      <c r="L112" s="37">
        <v>6560</v>
      </c>
      <c r="M112" s="26"/>
      <c r="N112" s="24"/>
    </row>
    <row r="113" spans="1:14" s="2" customFormat="1" ht="12.75" customHeight="1">
      <c r="A113" s="7">
        <v>31017</v>
      </c>
      <c r="B113" s="8">
        <f t="shared" si="3"/>
        <v>86.7</v>
      </c>
      <c r="D113" s="19">
        <v>86700</v>
      </c>
      <c r="E113" s="19"/>
      <c r="F113" s="19"/>
      <c r="G113" s="77">
        <f t="shared" si="4"/>
        <v>125.66</v>
      </c>
      <c r="H113" s="37">
        <v>125660</v>
      </c>
      <c r="I113" s="9"/>
      <c r="J113" s="12">
        <f t="shared" si="5"/>
        <v>7.35</v>
      </c>
      <c r="L113" s="37">
        <v>7350</v>
      </c>
      <c r="M113" s="26"/>
      <c r="N113" s="24"/>
    </row>
    <row r="114" spans="1:14" s="2" customFormat="1" ht="12.75" customHeight="1">
      <c r="A114" s="6">
        <v>31048</v>
      </c>
      <c r="B114" s="8">
        <f t="shared" si="3"/>
        <v>88.7</v>
      </c>
      <c r="D114" s="19">
        <v>88700</v>
      </c>
      <c r="E114" s="19"/>
      <c r="F114" s="19"/>
      <c r="G114" s="77">
        <f t="shared" si="4"/>
        <v>82.6</v>
      </c>
      <c r="H114" s="37">
        <v>82600</v>
      </c>
      <c r="I114" s="9"/>
      <c r="J114" s="12">
        <f t="shared" si="5"/>
        <v>5.87</v>
      </c>
      <c r="L114" s="37">
        <v>5870</v>
      </c>
      <c r="M114" s="26"/>
      <c r="N114" s="24"/>
    </row>
    <row r="115" spans="1:14" s="2" customFormat="1" ht="12.75" customHeight="1">
      <c r="A115" s="7">
        <v>31079</v>
      </c>
      <c r="B115" s="8">
        <f t="shared" si="3"/>
        <v>90.6</v>
      </c>
      <c r="D115" s="19">
        <v>90600</v>
      </c>
      <c r="E115" s="19"/>
      <c r="F115" s="19"/>
      <c r="G115" s="77">
        <f t="shared" si="4"/>
        <v>98.78</v>
      </c>
      <c r="H115" s="37">
        <v>98780</v>
      </c>
      <c r="I115" s="9"/>
      <c r="J115" s="12">
        <f t="shared" si="5"/>
        <v>6.4</v>
      </c>
      <c r="L115" s="37">
        <v>6400</v>
      </c>
      <c r="M115" s="26"/>
      <c r="N115" s="24"/>
    </row>
    <row r="116" spans="1:14" s="2" customFormat="1" ht="12.75" customHeight="1">
      <c r="A116" s="6">
        <v>31107</v>
      </c>
      <c r="B116" s="8">
        <f t="shared" si="3"/>
        <v>91.8</v>
      </c>
      <c r="D116" s="19">
        <v>91800</v>
      </c>
      <c r="E116" s="19"/>
      <c r="F116" s="19"/>
      <c r="G116" s="77">
        <f t="shared" si="4"/>
        <v>105.38</v>
      </c>
      <c r="H116" s="37">
        <v>105380</v>
      </c>
      <c r="I116" s="9"/>
      <c r="J116" s="12">
        <f t="shared" si="5"/>
        <v>6.93</v>
      </c>
      <c r="L116" s="37">
        <v>6930</v>
      </c>
      <c r="M116" s="26"/>
      <c r="N116" s="24"/>
    </row>
    <row r="117" spans="1:14" s="2" customFormat="1" ht="12.75" customHeight="1">
      <c r="A117" s="7">
        <v>31138</v>
      </c>
      <c r="B117" s="8">
        <f t="shared" si="3"/>
        <v>92.2</v>
      </c>
      <c r="D117" s="19">
        <v>92200</v>
      </c>
      <c r="E117" s="19"/>
      <c r="F117" s="19"/>
      <c r="G117" s="77">
        <f t="shared" si="4"/>
        <v>83.88</v>
      </c>
      <c r="H117" s="37">
        <v>83880</v>
      </c>
      <c r="I117" s="9"/>
      <c r="J117" s="12">
        <f t="shared" si="5"/>
        <v>6.28</v>
      </c>
      <c r="L117" s="37">
        <v>6280</v>
      </c>
      <c r="M117" s="26"/>
      <c r="N117" s="24"/>
    </row>
    <row r="118" spans="1:14" s="2" customFormat="1" ht="12.75" customHeight="1">
      <c r="A118" s="6">
        <v>31168</v>
      </c>
      <c r="B118" s="8">
        <f t="shared" si="3"/>
        <v>91.9</v>
      </c>
      <c r="D118" s="19">
        <v>91900</v>
      </c>
      <c r="E118" s="19"/>
      <c r="F118" s="19"/>
      <c r="G118" s="77">
        <f t="shared" si="4"/>
        <v>75.650000000000006</v>
      </c>
      <c r="H118" s="37">
        <v>75650</v>
      </c>
      <c r="I118" s="9"/>
      <c r="J118" s="12">
        <f t="shared" si="5"/>
        <v>6.23</v>
      </c>
      <c r="L118" s="37">
        <v>6230</v>
      </c>
      <c r="M118" s="26"/>
      <c r="N118" s="24"/>
    </row>
    <row r="119" spans="1:14" s="2" customFormat="1" ht="12.75" customHeight="1">
      <c r="A119" s="7">
        <v>31199</v>
      </c>
      <c r="B119" s="8">
        <f t="shared" si="3"/>
        <v>91.4</v>
      </c>
      <c r="D119" s="19">
        <v>91400</v>
      </c>
      <c r="E119" s="19"/>
      <c r="F119" s="19"/>
      <c r="G119" s="77">
        <f t="shared" si="4"/>
        <v>75.44</v>
      </c>
      <c r="H119" s="37">
        <v>75440</v>
      </c>
      <c r="I119" s="9"/>
      <c r="J119" s="12">
        <f t="shared" si="5"/>
        <v>6.5</v>
      </c>
      <c r="L119" s="37">
        <v>6500</v>
      </c>
      <c r="M119" s="26"/>
      <c r="N119" s="24"/>
    </row>
    <row r="120" spans="1:14" s="2" customFormat="1" ht="12.75" customHeight="1">
      <c r="A120" s="6">
        <v>31229</v>
      </c>
      <c r="B120" s="8">
        <f t="shared" si="3"/>
        <v>91.7</v>
      </c>
      <c r="D120" s="19">
        <v>91700</v>
      </c>
      <c r="E120" s="19"/>
      <c r="F120" s="19"/>
      <c r="G120" s="77">
        <f t="shared" si="4"/>
        <v>83.13</v>
      </c>
      <c r="H120" s="37">
        <v>83130</v>
      </c>
      <c r="I120" s="9"/>
      <c r="J120" s="12">
        <f t="shared" si="5"/>
        <v>6.12</v>
      </c>
      <c r="L120" s="37">
        <v>6120</v>
      </c>
      <c r="M120" s="26"/>
      <c r="N120" s="24"/>
    </row>
    <row r="121" spans="1:14" s="2" customFormat="1" ht="12.75" customHeight="1">
      <c r="A121" s="7">
        <v>31260</v>
      </c>
      <c r="B121" s="8">
        <f t="shared" si="3"/>
        <v>93.1</v>
      </c>
      <c r="D121" s="19">
        <v>93100</v>
      </c>
      <c r="E121" s="19"/>
      <c r="F121" s="19"/>
      <c r="G121" s="77">
        <f t="shared" si="4"/>
        <v>82.85</v>
      </c>
      <c r="H121" s="37">
        <v>82850</v>
      </c>
      <c r="I121" s="9"/>
      <c r="J121" s="12">
        <f t="shared" si="5"/>
        <v>7.04</v>
      </c>
      <c r="L121" s="37">
        <v>7040</v>
      </c>
      <c r="M121" s="26"/>
      <c r="N121" s="24"/>
    </row>
    <row r="122" spans="1:14" s="2" customFormat="1" ht="12.75" customHeight="1">
      <c r="A122" s="6">
        <v>31291</v>
      </c>
      <c r="B122" s="8">
        <f t="shared" si="3"/>
        <v>95.4</v>
      </c>
      <c r="D122" s="19">
        <v>95400</v>
      </c>
      <c r="E122" s="19"/>
      <c r="F122" s="19"/>
      <c r="G122" s="77">
        <f t="shared" si="4"/>
        <v>77.27</v>
      </c>
      <c r="H122" s="37">
        <v>77270</v>
      </c>
      <c r="I122" s="9"/>
      <c r="J122" s="12">
        <f t="shared" si="5"/>
        <v>6.93</v>
      </c>
      <c r="L122" s="37">
        <v>6930</v>
      </c>
      <c r="M122" s="26"/>
      <c r="N122" s="24"/>
    </row>
    <row r="123" spans="1:14" s="2" customFormat="1" ht="12.75" customHeight="1">
      <c r="A123" s="7">
        <v>31321</v>
      </c>
      <c r="B123" s="8">
        <f t="shared" si="3"/>
        <v>98.3</v>
      </c>
      <c r="D123" s="19">
        <v>98300</v>
      </c>
      <c r="E123" s="19"/>
      <c r="F123" s="19"/>
      <c r="G123" s="77">
        <f t="shared" si="4"/>
        <v>105.68</v>
      </c>
      <c r="H123" s="37">
        <v>105680</v>
      </c>
      <c r="I123" s="9"/>
      <c r="J123" s="12">
        <f t="shared" si="5"/>
        <v>7.55</v>
      </c>
      <c r="L123" s="37">
        <v>7550</v>
      </c>
      <c r="M123" s="26"/>
      <c r="N123" s="24"/>
    </row>
    <row r="124" spans="1:14" s="2" customFormat="1" ht="12.75" customHeight="1">
      <c r="A124" s="6">
        <v>31352</v>
      </c>
      <c r="B124" s="8">
        <f t="shared" si="3"/>
        <v>101.3</v>
      </c>
      <c r="D124" s="19">
        <v>101300</v>
      </c>
      <c r="E124" s="19"/>
      <c r="F124" s="19"/>
      <c r="G124" s="77">
        <f t="shared" si="4"/>
        <v>121.91</v>
      </c>
      <c r="H124" s="37">
        <v>121910</v>
      </c>
      <c r="I124" s="9"/>
      <c r="J124" s="12">
        <f t="shared" si="5"/>
        <v>7.77</v>
      </c>
      <c r="L124" s="37">
        <v>7770</v>
      </c>
      <c r="M124" s="26"/>
      <c r="N124" s="24"/>
    </row>
    <row r="125" spans="1:14" s="2" customFormat="1" ht="12.75" customHeight="1">
      <c r="A125" s="7">
        <v>31382</v>
      </c>
      <c r="B125" s="8">
        <f t="shared" si="3"/>
        <v>104.6</v>
      </c>
      <c r="D125" s="19">
        <v>104600</v>
      </c>
      <c r="E125" s="19"/>
      <c r="F125" s="19"/>
      <c r="G125" s="77">
        <f t="shared" si="4"/>
        <v>149.99</v>
      </c>
      <c r="H125" s="37">
        <v>149990</v>
      </c>
      <c r="I125" s="9"/>
      <c r="J125" s="12">
        <f t="shared" si="5"/>
        <v>8.3800000000000008</v>
      </c>
      <c r="L125" s="37">
        <v>8380</v>
      </c>
      <c r="M125" s="26"/>
      <c r="N125" s="24"/>
    </row>
    <row r="126" spans="1:14" s="2" customFormat="1" ht="12.75" customHeight="1">
      <c r="A126" s="6">
        <v>31413</v>
      </c>
      <c r="B126" s="8">
        <f t="shared" si="3"/>
        <v>107.8</v>
      </c>
      <c r="D126" s="19">
        <v>107800</v>
      </c>
      <c r="E126" s="19"/>
      <c r="F126" s="19"/>
      <c r="G126" s="77">
        <f t="shared" si="4"/>
        <v>98.02</v>
      </c>
      <c r="H126" s="37">
        <v>98020</v>
      </c>
      <c r="I126" s="9"/>
      <c r="J126" s="12">
        <f t="shared" si="5"/>
        <v>8.1199999999999992</v>
      </c>
      <c r="L126" s="37">
        <v>8120</v>
      </c>
      <c r="M126" s="26"/>
      <c r="N126" s="24"/>
    </row>
    <row r="127" spans="1:14" s="2" customFormat="1" ht="12.75" customHeight="1">
      <c r="A127" s="7">
        <v>31444</v>
      </c>
      <c r="B127" s="8">
        <f t="shared" si="3"/>
        <v>110.8</v>
      </c>
      <c r="D127" s="19">
        <v>110800</v>
      </c>
      <c r="E127" s="19"/>
      <c r="F127" s="19"/>
      <c r="G127" s="77">
        <f t="shared" si="4"/>
        <v>118.01</v>
      </c>
      <c r="H127" s="37">
        <v>118010</v>
      </c>
      <c r="I127" s="9"/>
      <c r="J127" s="12">
        <f t="shared" si="5"/>
        <v>7.22</v>
      </c>
      <c r="L127" s="37">
        <v>7220</v>
      </c>
      <c r="M127" s="26"/>
      <c r="N127" s="24"/>
    </row>
    <row r="128" spans="1:14" s="2" customFormat="1" ht="12.75" customHeight="1">
      <c r="A128" s="6">
        <v>31472</v>
      </c>
      <c r="B128" s="8">
        <f t="shared" si="3"/>
        <v>113.2</v>
      </c>
      <c r="D128" s="19">
        <v>113200</v>
      </c>
      <c r="E128" s="19"/>
      <c r="F128" s="19"/>
      <c r="G128" s="77">
        <f t="shared" si="4"/>
        <v>129.47</v>
      </c>
      <c r="H128" s="37">
        <v>129470</v>
      </c>
      <c r="I128" s="9"/>
      <c r="J128" s="12">
        <f t="shared" si="5"/>
        <v>8.89</v>
      </c>
      <c r="L128" s="37">
        <v>8890</v>
      </c>
      <c r="M128" s="26"/>
      <c r="N128" s="24"/>
    </row>
    <row r="129" spans="1:14" s="2" customFormat="1" ht="12.75" customHeight="1">
      <c r="A129" s="7">
        <v>31503</v>
      </c>
      <c r="B129" s="8">
        <f t="shared" si="3"/>
        <v>114.6</v>
      </c>
      <c r="D129" s="19">
        <v>114600</v>
      </c>
      <c r="E129" s="19"/>
      <c r="F129" s="19"/>
      <c r="G129" s="77">
        <f t="shared" si="4"/>
        <v>110.61</v>
      </c>
      <c r="H129" s="37">
        <v>110610</v>
      </c>
      <c r="I129" s="9"/>
      <c r="J129" s="12">
        <f t="shared" si="5"/>
        <v>7.88</v>
      </c>
      <c r="L129" s="37">
        <v>7880</v>
      </c>
      <c r="M129" s="26"/>
      <c r="N129" s="24"/>
    </row>
    <row r="130" spans="1:14" s="2" customFormat="1" ht="12.75" customHeight="1">
      <c r="A130" s="6">
        <v>31533</v>
      </c>
      <c r="B130" s="8">
        <f t="shared" si="3"/>
        <v>114.8</v>
      </c>
      <c r="D130" s="19">
        <v>114800</v>
      </c>
      <c r="E130" s="19"/>
      <c r="F130" s="19"/>
      <c r="G130" s="77">
        <f t="shared" si="4"/>
        <v>91.74</v>
      </c>
      <c r="H130" s="37">
        <v>91740</v>
      </c>
      <c r="I130" s="9"/>
      <c r="J130" s="12">
        <f t="shared" si="5"/>
        <v>8.1300000000000008</v>
      </c>
      <c r="L130" s="37">
        <v>8130</v>
      </c>
      <c r="M130" s="26"/>
      <c r="N130" s="24"/>
    </row>
    <row r="131" spans="1:14" s="2" customFormat="1" ht="12.75" customHeight="1">
      <c r="A131" s="7">
        <v>31564</v>
      </c>
      <c r="B131" s="8">
        <f t="shared" si="3"/>
        <v>114.2</v>
      </c>
      <c r="D131" s="19">
        <v>114200</v>
      </c>
      <c r="E131" s="19"/>
      <c r="F131" s="19"/>
      <c r="G131" s="77">
        <f t="shared" si="4"/>
        <v>94.82</v>
      </c>
      <c r="H131" s="37">
        <v>94820</v>
      </c>
      <c r="I131" s="9"/>
      <c r="J131" s="12">
        <f t="shared" si="5"/>
        <v>8.56</v>
      </c>
      <c r="L131" s="37">
        <v>8560</v>
      </c>
      <c r="M131" s="26"/>
      <c r="N131" s="24"/>
    </row>
    <row r="132" spans="1:14" s="2" customFormat="1" ht="12.75" customHeight="1">
      <c r="A132" s="6">
        <v>31594</v>
      </c>
      <c r="B132" s="8">
        <f t="shared" si="3"/>
        <v>114</v>
      </c>
      <c r="D132" s="19">
        <v>114000</v>
      </c>
      <c r="E132" s="19"/>
      <c r="F132" s="19"/>
      <c r="G132" s="77">
        <f t="shared" si="4"/>
        <v>109.52</v>
      </c>
      <c r="H132" s="37">
        <v>109520</v>
      </c>
      <c r="I132" s="9"/>
      <c r="J132" s="12">
        <f t="shared" si="5"/>
        <v>8.91</v>
      </c>
      <c r="L132" s="37">
        <v>8910</v>
      </c>
      <c r="M132" s="26"/>
      <c r="N132" s="24"/>
    </row>
    <row r="133" spans="1:14" s="2" customFormat="1" ht="12.75" customHeight="1">
      <c r="A133" s="7">
        <v>31625</v>
      </c>
      <c r="B133" s="8">
        <f t="shared" si="3"/>
        <v>115.3</v>
      </c>
      <c r="D133" s="19">
        <v>115300</v>
      </c>
      <c r="E133" s="19"/>
      <c r="F133" s="19"/>
      <c r="G133" s="77">
        <f t="shared" si="4"/>
        <v>105.09</v>
      </c>
      <c r="H133" s="37">
        <v>105090</v>
      </c>
      <c r="I133" s="9"/>
      <c r="J133" s="12">
        <f t="shared" si="5"/>
        <v>9.19</v>
      </c>
      <c r="L133" s="37">
        <v>9190</v>
      </c>
      <c r="M133" s="26"/>
      <c r="N133" s="24"/>
    </row>
    <row r="134" spans="1:14" s="2" customFormat="1" ht="12.75" customHeight="1">
      <c r="A134" s="6">
        <v>31656</v>
      </c>
      <c r="B134" s="8">
        <f t="shared" ref="B134:B185" si="6">D134/1000</f>
        <v>119</v>
      </c>
      <c r="D134" s="19">
        <v>119000</v>
      </c>
      <c r="E134" s="19"/>
      <c r="F134" s="19"/>
      <c r="G134" s="77">
        <f t="shared" si="4"/>
        <v>94.97</v>
      </c>
      <c r="H134" s="37">
        <v>94970</v>
      </c>
      <c r="I134" s="9"/>
      <c r="J134" s="12">
        <f t="shared" si="5"/>
        <v>8.52</v>
      </c>
      <c r="L134" s="37">
        <v>8520</v>
      </c>
      <c r="M134" s="26"/>
      <c r="N134" s="24"/>
    </row>
    <row r="135" spans="1:14" s="2" customFormat="1" ht="12.75" customHeight="1">
      <c r="A135" s="7">
        <v>31686</v>
      </c>
      <c r="B135" s="8">
        <f t="shared" si="6"/>
        <v>124.7</v>
      </c>
      <c r="D135" s="19">
        <v>124700</v>
      </c>
      <c r="E135" s="19"/>
      <c r="F135" s="19"/>
      <c r="G135" s="77">
        <f t="shared" ref="G135:G198" si="7">H135/1000</f>
        <v>130.27000000000001</v>
      </c>
      <c r="H135" s="37">
        <v>130270</v>
      </c>
      <c r="I135" s="9"/>
      <c r="J135" s="12">
        <f t="shared" si="5"/>
        <v>9.48</v>
      </c>
      <c r="L135" s="37">
        <v>9480</v>
      </c>
      <c r="M135" s="26"/>
      <c r="N135" s="24"/>
    </row>
    <row r="136" spans="1:14" s="2" customFormat="1" ht="12.75" customHeight="1">
      <c r="A136" s="6">
        <v>31717</v>
      </c>
      <c r="B136" s="8">
        <f t="shared" si="6"/>
        <v>130.80000000000001</v>
      </c>
      <c r="D136" s="19">
        <v>130800</v>
      </c>
      <c r="E136" s="19"/>
      <c r="F136" s="19"/>
      <c r="G136" s="77">
        <f t="shared" si="7"/>
        <v>156.74</v>
      </c>
      <c r="H136" s="37">
        <v>156740</v>
      </c>
      <c r="I136" s="9"/>
      <c r="J136" s="12">
        <f t="shared" ref="J136:J199" si="8">L136/1000</f>
        <v>9.6199999999999992</v>
      </c>
      <c r="L136" s="37">
        <v>9620</v>
      </c>
      <c r="M136" s="26"/>
      <c r="N136" s="24"/>
    </row>
    <row r="137" spans="1:14" s="2" customFormat="1" ht="12.75" customHeight="1">
      <c r="A137" s="7">
        <v>31747</v>
      </c>
      <c r="B137" s="8">
        <f t="shared" si="6"/>
        <v>136.1</v>
      </c>
      <c r="D137" s="19">
        <v>136100</v>
      </c>
      <c r="E137" s="19"/>
      <c r="F137" s="19"/>
      <c r="G137" s="77">
        <f t="shared" si="7"/>
        <v>190.12</v>
      </c>
      <c r="H137" s="37">
        <v>190120</v>
      </c>
      <c r="I137" s="9"/>
      <c r="J137" s="12">
        <f t="shared" si="8"/>
        <v>8.8000000000000007</v>
      </c>
      <c r="L137" s="37">
        <v>8800</v>
      </c>
      <c r="M137" s="26"/>
      <c r="N137" s="24"/>
    </row>
    <row r="138" spans="1:14" s="2" customFormat="1" ht="12.75" customHeight="1">
      <c r="A138" s="6">
        <v>31778</v>
      </c>
      <c r="B138" s="8">
        <f t="shared" si="6"/>
        <v>139.80000000000001</v>
      </c>
      <c r="D138" s="19">
        <v>139800</v>
      </c>
      <c r="E138" s="19"/>
      <c r="F138" s="19"/>
      <c r="G138" s="77">
        <f t="shared" si="7"/>
        <v>139.74</v>
      </c>
      <c r="H138" s="37">
        <v>139740</v>
      </c>
      <c r="I138" s="9"/>
      <c r="J138" s="12">
        <f t="shared" si="8"/>
        <v>9.75</v>
      </c>
      <c r="L138" s="37">
        <v>9750</v>
      </c>
      <c r="M138" s="26"/>
      <c r="N138" s="24"/>
    </row>
    <row r="139" spans="1:14" s="2" customFormat="1" ht="12.75" customHeight="1">
      <c r="A139" s="7">
        <v>31809</v>
      </c>
      <c r="B139" s="8">
        <f t="shared" si="6"/>
        <v>141.69999999999999</v>
      </c>
      <c r="D139" s="19">
        <v>141700</v>
      </c>
      <c r="E139" s="19"/>
      <c r="F139" s="19"/>
      <c r="G139" s="77">
        <f t="shared" si="7"/>
        <v>147.84</v>
      </c>
      <c r="H139" s="37">
        <v>147840</v>
      </c>
      <c r="I139" s="9"/>
      <c r="J139" s="12">
        <f t="shared" si="8"/>
        <v>9.2200000000000006</v>
      </c>
      <c r="L139" s="37">
        <v>9220</v>
      </c>
      <c r="M139" s="26"/>
      <c r="N139" s="24"/>
    </row>
    <row r="140" spans="1:14" s="2" customFormat="1" ht="12.75" customHeight="1">
      <c r="A140" s="6">
        <v>31837</v>
      </c>
      <c r="B140" s="8">
        <f t="shared" si="6"/>
        <v>142.19999999999999</v>
      </c>
      <c r="D140" s="19">
        <v>142200</v>
      </c>
      <c r="E140" s="19"/>
      <c r="F140" s="19"/>
      <c r="G140" s="77">
        <f t="shared" si="7"/>
        <v>145.19</v>
      </c>
      <c r="H140" s="37">
        <v>145190</v>
      </c>
      <c r="I140" s="9"/>
      <c r="J140" s="12">
        <f t="shared" si="8"/>
        <v>10.4</v>
      </c>
      <c r="L140" s="37">
        <v>10400</v>
      </c>
      <c r="M140" s="26"/>
      <c r="N140" s="24"/>
    </row>
    <row r="141" spans="1:14" s="2" customFormat="1" ht="12.75" customHeight="1">
      <c r="A141" s="7">
        <v>31868</v>
      </c>
      <c r="B141" s="8">
        <f t="shared" si="6"/>
        <v>142.30000000000001</v>
      </c>
      <c r="D141" s="19">
        <v>142300</v>
      </c>
      <c r="E141" s="19"/>
      <c r="F141" s="19"/>
      <c r="G141" s="77">
        <f t="shared" si="7"/>
        <v>132.74</v>
      </c>
      <c r="H141" s="37">
        <v>132740</v>
      </c>
      <c r="I141" s="9"/>
      <c r="J141" s="12">
        <f t="shared" si="8"/>
        <v>9.5299999999999994</v>
      </c>
      <c r="L141" s="37">
        <v>9530</v>
      </c>
      <c r="M141" s="26"/>
      <c r="N141" s="24"/>
    </row>
    <row r="142" spans="1:14" s="2" customFormat="1" ht="12.75" customHeight="1">
      <c r="A142" s="6">
        <v>31898</v>
      </c>
      <c r="B142" s="8">
        <f t="shared" si="6"/>
        <v>142.69999999999999</v>
      </c>
      <c r="D142" s="19">
        <v>142700</v>
      </c>
      <c r="E142" s="19"/>
      <c r="F142" s="19"/>
      <c r="G142" s="77">
        <f t="shared" si="7"/>
        <v>120.74</v>
      </c>
      <c r="H142" s="37">
        <v>120740</v>
      </c>
      <c r="I142" s="9"/>
      <c r="J142" s="12">
        <f t="shared" si="8"/>
        <v>10.19</v>
      </c>
      <c r="L142" s="37">
        <v>10190</v>
      </c>
      <c r="M142" s="26"/>
      <c r="N142" s="24"/>
    </row>
    <row r="143" spans="1:14" s="2" customFormat="1" ht="12.75" customHeight="1">
      <c r="A143" s="7">
        <v>31929</v>
      </c>
      <c r="B143" s="8">
        <f t="shared" si="6"/>
        <v>144.1</v>
      </c>
      <c r="D143" s="19">
        <v>144100</v>
      </c>
      <c r="E143" s="19"/>
      <c r="F143" s="19"/>
      <c r="G143" s="77">
        <f t="shared" si="7"/>
        <v>116.53</v>
      </c>
      <c r="H143" s="37">
        <v>116530</v>
      </c>
      <c r="I143" s="9"/>
      <c r="J143" s="12">
        <f t="shared" si="8"/>
        <v>9.93</v>
      </c>
      <c r="L143" s="37">
        <v>9930</v>
      </c>
      <c r="M143" s="26"/>
      <c r="N143" s="24"/>
    </row>
    <row r="144" spans="1:14" s="2" customFormat="1" ht="12.75" customHeight="1">
      <c r="A144" s="6">
        <v>31959</v>
      </c>
      <c r="B144" s="8">
        <f t="shared" si="6"/>
        <v>146.19999999999999</v>
      </c>
      <c r="D144" s="19">
        <v>146200</v>
      </c>
      <c r="E144" s="19"/>
      <c r="F144" s="19"/>
      <c r="G144" s="77">
        <f t="shared" si="7"/>
        <v>142.02000000000001</v>
      </c>
      <c r="H144" s="37">
        <v>142020</v>
      </c>
      <c r="I144" s="9"/>
      <c r="J144" s="12">
        <f t="shared" si="8"/>
        <v>9.93</v>
      </c>
      <c r="L144" s="37">
        <v>9930</v>
      </c>
      <c r="M144" s="26"/>
      <c r="N144" s="24"/>
    </row>
    <row r="145" spans="1:14" s="2" customFormat="1" ht="12.75" customHeight="1">
      <c r="A145" s="7">
        <v>31990</v>
      </c>
      <c r="B145" s="8">
        <f t="shared" si="6"/>
        <v>148.80000000000001</v>
      </c>
      <c r="D145" s="19">
        <v>148800</v>
      </c>
      <c r="E145" s="19"/>
      <c r="F145" s="19"/>
      <c r="G145" s="77">
        <f t="shared" si="7"/>
        <v>140.43</v>
      </c>
      <c r="H145" s="37">
        <v>140430</v>
      </c>
      <c r="I145" s="9"/>
      <c r="J145" s="12">
        <f t="shared" si="8"/>
        <v>11.11</v>
      </c>
      <c r="L145" s="37">
        <v>11110</v>
      </c>
      <c r="M145" s="26"/>
      <c r="N145" s="24"/>
    </row>
    <row r="146" spans="1:14" s="2" customFormat="1" ht="12.75" customHeight="1">
      <c r="A146" s="6">
        <v>32021</v>
      </c>
      <c r="B146" s="8">
        <f t="shared" si="6"/>
        <v>151.80000000000001</v>
      </c>
      <c r="D146" s="19">
        <v>151800</v>
      </c>
      <c r="E146" s="19"/>
      <c r="F146" s="19"/>
      <c r="G146" s="77">
        <f t="shared" si="7"/>
        <v>128.01</v>
      </c>
      <c r="H146" s="37">
        <v>128010</v>
      </c>
      <c r="I146" s="9"/>
      <c r="J146" s="12">
        <f t="shared" si="8"/>
        <v>11.86</v>
      </c>
      <c r="L146" s="37">
        <v>11860</v>
      </c>
      <c r="M146" s="26"/>
      <c r="N146" s="24"/>
    </row>
    <row r="147" spans="1:14" s="2" customFormat="1" ht="12.75" customHeight="1">
      <c r="A147" s="7">
        <v>32051</v>
      </c>
      <c r="B147" s="8">
        <f t="shared" si="6"/>
        <v>155</v>
      </c>
      <c r="D147" s="19">
        <v>155000</v>
      </c>
      <c r="E147" s="19"/>
      <c r="F147" s="19"/>
      <c r="G147" s="77">
        <f t="shared" si="7"/>
        <v>165.71</v>
      </c>
      <c r="H147" s="37">
        <v>165710</v>
      </c>
      <c r="I147" s="9"/>
      <c r="J147" s="12">
        <f t="shared" si="8"/>
        <v>11.54</v>
      </c>
      <c r="L147" s="37">
        <v>11540</v>
      </c>
      <c r="M147" s="26"/>
      <c r="N147" s="24"/>
    </row>
    <row r="148" spans="1:14" s="2" customFormat="1" ht="12.75" customHeight="1">
      <c r="A148" s="6">
        <v>32082</v>
      </c>
      <c r="B148" s="8">
        <f t="shared" si="6"/>
        <v>158.30000000000001</v>
      </c>
      <c r="D148" s="19">
        <v>158300</v>
      </c>
      <c r="E148" s="19"/>
      <c r="F148" s="19"/>
      <c r="G148" s="77">
        <f t="shared" si="7"/>
        <v>183.09</v>
      </c>
      <c r="H148" s="37">
        <v>183090</v>
      </c>
      <c r="I148" s="9"/>
      <c r="J148" s="12">
        <f t="shared" si="8"/>
        <v>12.97</v>
      </c>
      <c r="L148" s="37">
        <v>12970</v>
      </c>
      <c r="M148" s="26"/>
      <c r="N148" s="24"/>
    </row>
    <row r="149" spans="1:14" s="2" customFormat="1" ht="12.75" customHeight="1">
      <c r="A149" s="7">
        <v>32112</v>
      </c>
      <c r="B149" s="8">
        <f t="shared" si="6"/>
        <v>161.5</v>
      </c>
      <c r="D149" s="19">
        <v>161500</v>
      </c>
      <c r="E149" s="19"/>
      <c r="F149" s="19"/>
      <c r="G149" s="77">
        <f t="shared" si="7"/>
        <v>222.84</v>
      </c>
      <c r="H149" s="37">
        <v>222840</v>
      </c>
      <c r="I149" s="9"/>
      <c r="J149" s="12">
        <f t="shared" si="8"/>
        <v>11.86</v>
      </c>
      <c r="L149" s="37">
        <v>11860</v>
      </c>
      <c r="M149" s="26"/>
      <c r="N149" s="24"/>
    </row>
    <row r="150" spans="1:14" s="2" customFormat="1" ht="12.75" customHeight="1">
      <c r="A150" s="6">
        <v>32143</v>
      </c>
      <c r="B150" s="8">
        <f t="shared" si="6"/>
        <v>165</v>
      </c>
      <c r="D150" s="19">
        <v>165000</v>
      </c>
      <c r="E150" s="19"/>
      <c r="F150" s="19"/>
      <c r="G150" s="77">
        <f t="shared" si="7"/>
        <v>161.35</v>
      </c>
      <c r="H150" s="37">
        <v>161350</v>
      </c>
      <c r="I150" s="9"/>
      <c r="J150" s="12">
        <f t="shared" si="8"/>
        <v>14.16</v>
      </c>
      <c r="L150" s="37">
        <v>14160</v>
      </c>
      <c r="M150" s="26"/>
      <c r="N150" s="24"/>
    </row>
    <row r="151" spans="1:14" s="2" customFormat="1" ht="12.75" customHeight="1">
      <c r="A151" s="7">
        <v>32174</v>
      </c>
      <c r="B151" s="8">
        <f t="shared" si="6"/>
        <v>169</v>
      </c>
      <c r="D151" s="19">
        <v>169000</v>
      </c>
      <c r="E151" s="19"/>
      <c r="F151" s="19"/>
      <c r="G151" s="77">
        <f t="shared" si="7"/>
        <v>180.39</v>
      </c>
      <c r="H151" s="37">
        <v>180390</v>
      </c>
      <c r="I151" s="9"/>
      <c r="J151" s="12">
        <f t="shared" si="8"/>
        <v>11.84</v>
      </c>
      <c r="L151" s="37">
        <v>11840</v>
      </c>
      <c r="M151" s="26"/>
      <c r="N151" s="24"/>
    </row>
    <row r="152" spans="1:14" s="2" customFormat="1" ht="12.75" customHeight="1">
      <c r="A152" s="6">
        <v>32203</v>
      </c>
      <c r="B152" s="8">
        <f t="shared" si="6"/>
        <v>174</v>
      </c>
      <c r="D152" s="19">
        <v>174000</v>
      </c>
      <c r="E152" s="19"/>
      <c r="F152" s="19"/>
      <c r="G152" s="77">
        <f t="shared" si="7"/>
        <v>185.23</v>
      </c>
      <c r="H152" s="37">
        <v>185230</v>
      </c>
      <c r="I152" s="9"/>
      <c r="J152" s="12">
        <f t="shared" si="8"/>
        <v>12.78</v>
      </c>
      <c r="L152" s="37">
        <v>12780</v>
      </c>
      <c r="M152" s="26"/>
      <c r="N152" s="24"/>
    </row>
    <row r="153" spans="1:14" s="2" customFormat="1" ht="12.75" customHeight="1">
      <c r="A153" s="7">
        <v>32234</v>
      </c>
      <c r="B153" s="8">
        <f t="shared" si="6"/>
        <v>180.4</v>
      </c>
      <c r="D153" s="19">
        <v>180400</v>
      </c>
      <c r="E153" s="19"/>
      <c r="F153" s="19"/>
      <c r="G153" s="77">
        <f t="shared" si="7"/>
        <v>160.47999999999999</v>
      </c>
      <c r="H153" s="37">
        <v>160480</v>
      </c>
      <c r="I153" s="9"/>
      <c r="J153" s="12">
        <f t="shared" si="8"/>
        <v>12.58</v>
      </c>
      <c r="L153" s="37">
        <v>12580</v>
      </c>
      <c r="M153" s="26"/>
      <c r="N153" s="24"/>
    </row>
    <row r="154" spans="1:14" s="2" customFormat="1" ht="12.75" customHeight="1">
      <c r="A154" s="6">
        <v>32264</v>
      </c>
      <c r="B154" s="8">
        <f t="shared" si="6"/>
        <v>189.5</v>
      </c>
      <c r="D154" s="19">
        <v>189500</v>
      </c>
      <c r="E154" s="19"/>
      <c r="F154" s="19"/>
      <c r="G154" s="77">
        <f t="shared" si="7"/>
        <v>157.11000000000001</v>
      </c>
      <c r="H154" s="37">
        <v>157110</v>
      </c>
      <c r="I154" s="9"/>
      <c r="J154" s="12">
        <f t="shared" si="8"/>
        <v>11.47</v>
      </c>
      <c r="L154" s="37">
        <v>11470</v>
      </c>
      <c r="M154" s="26"/>
      <c r="N154" s="24"/>
    </row>
    <row r="155" spans="1:14" s="2" customFormat="1" ht="12.75" customHeight="1">
      <c r="A155" s="7">
        <v>32295</v>
      </c>
      <c r="B155" s="8">
        <f t="shared" si="6"/>
        <v>197</v>
      </c>
      <c r="D155" s="19">
        <v>197000</v>
      </c>
      <c r="E155" s="19"/>
      <c r="F155" s="19"/>
      <c r="G155" s="77">
        <f t="shared" si="7"/>
        <v>163.83000000000001</v>
      </c>
      <c r="H155" s="37">
        <v>163830</v>
      </c>
      <c r="I155" s="9"/>
      <c r="J155" s="12">
        <f t="shared" si="8"/>
        <v>11.38</v>
      </c>
      <c r="L155" s="37">
        <v>11380</v>
      </c>
      <c r="M155" s="26"/>
      <c r="N155" s="24"/>
    </row>
    <row r="156" spans="1:14" s="2" customFormat="1" ht="12.75" customHeight="1">
      <c r="A156" s="6">
        <v>32325</v>
      </c>
      <c r="B156" s="8">
        <f t="shared" si="6"/>
        <v>202</v>
      </c>
      <c r="D156" s="19">
        <v>202000</v>
      </c>
      <c r="E156" s="19"/>
      <c r="F156" s="19"/>
      <c r="G156" s="77">
        <f t="shared" si="7"/>
        <v>203.34</v>
      </c>
      <c r="H156" s="37">
        <v>203340</v>
      </c>
      <c r="I156" s="9"/>
      <c r="J156" s="12">
        <f t="shared" si="8"/>
        <v>12.49</v>
      </c>
      <c r="L156" s="37">
        <v>12490</v>
      </c>
      <c r="M156" s="26"/>
      <c r="N156" s="24"/>
    </row>
    <row r="157" spans="1:14" s="2" customFormat="1" ht="12.75" customHeight="1">
      <c r="A157" s="7">
        <v>32356</v>
      </c>
      <c r="B157" s="8">
        <f t="shared" si="6"/>
        <v>203.9</v>
      </c>
      <c r="D157" s="19">
        <v>203900</v>
      </c>
      <c r="E157" s="19"/>
      <c r="F157" s="19"/>
      <c r="G157" s="77">
        <f t="shared" si="7"/>
        <v>196.89</v>
      </c>
      <c r="H157" s="37">
        <v>196890</v>
      </c>
      <c r="I157" s="9"/>
      <c r="J157" s="12">
        <f t="shared" si="8"/>
        <v>13.56</v>
      </c>
      <c r="L157" s="37">
        <v>13560</v>
      </c>
      <c r="M157" s="26"/>
      <c r="N157" s="24"/>
    </row>
    <row r="158" spans="1:14" s="2" customFormat="1" ht="12.75" customHeight="1">
      <c r="A158" s="6">
        <v>32387</v>
      </c>
      <c r="B158" s="8">
        <f t="shared" si="6"/>
        <v>202.4</v>
      </c>
      <c r="D158" s="19">
        <v>202400</v>
      </c>
      <c r="E158" s="19"/>
      <c r="F158" s="19"/>
      <c r="G158" s="77">
        <f t="shared" si="7"/>
        <v>179.63</v>
      </c>
      <c r="H158" s="37">
        <v>179630</v>
      </c>
      <c r="I158" s="9"/>
      <c r="J158" s="12">
        <f t="shared" si="8"/>
        <v>12.78</v>
      </c>
      <c r="L158" s="37">
        <v>12780</v>
      </c>
      <c r="M158" s="26"/>
      <c r="N158" s="24"/>
    </row>
    <row r="159" spans="1:14" s="2" customFormat="1" ht="12.75" customHeight="1">
      <c r="A159" s="7">
        <v>32417</v>
      </c>
      <c r="B159" s="8">
        <f t="shared" si="6"/>
        <v>197.9</v>
      </c>
      <c r="D159" s="19">
        <v>197900</v>
      </c>
      <c r="E159" s="19"/>
      <c r="F159" s="19"/>
      <c r="G159" s="77">
        <f t="shared" si="7"/>
        <v>207.25</v>
      </c>
      <c r="H159" s="37">
        <v>207250</v>
      </c>
      <c r="I159" s="9"/>
      <c r="J159" s="12">
        <f t="shared" si="8"/>
        <v>12.66</v>
      </c>
      <c r="L159" s="37">
        <v>12660</v>
      </c>
      <c r="M159" s="26"/>
      <c r="N159" s="24"/>
    </row>
    <row r="160" spans="1:14" s="2" customFormat="1" ht="12.75" customHeight="1">
      <c r="A160" s="6">
        <v>32448</v>
      </c>
      <c r="B160" s="8">
        <f t="shared" si="6"/>
        <v>186.8</v>
      </c>
      <c r="D160" s="19">
        <v>186800</v>
      </c>
      <c r="E160" s="19"/>
      <c r="F160" s="19"/>
      <c r="G160" s="77">
        <f t="shared" si="7"/>
        <v>207.99</v>
      </c>
      <c r="H160" s="37">
        <v>207990</v>
      </c>
      <c r="I160" s="9"/>
      <c r="J160" s="12">
        <f t="shared" si="8"/>
        <v>13.01</v>
      </c>
      <c r="L160" s="37">
        <v>13010</v>
      </c>
      <c r="M160" s="26"/>
      <c r="N160" s="24"/>
    </row>
    <row r="161" spans="1:14" s="2" customFormat="1" ht="12.75" customHeight="1">
      <c r="A161" s="7">
        <v>32478</v>
      </c>
      <c r="B161" s="8">
        <f t="shared" si="6"/>
        <v>181.6</v>
      </c>
      <c r="D161" s="19">
        <v>181600</v>
      </c>
      <c r="E161" s="19"/>
      <c r="F161" s="19"/>
      <c r="G161" s="77">
        <f t="shared" si="7"/>
        <v>245.79</v>
      </c>
      <c r="H161" s="37">
        <v>245790</v>
      </c>
      <c r="I161" s="9"/>
      <c r="J161" s="12">
        <f t="shared" si="8"/>
        <v>12.86</v>
      </c>
      <c r="L161" s="37">
        <v>12860</v>
      </c>
      <c r="M161" s="26"/>
      <c r="N161" s="24"/>
    </row>
    <row r="162" spans="1:14" s="2" customFormat="1" ht="12.75" customHeight="1">
      <c r="A162" s="6">
        <v>32509</v>
      </c>
      <c r="B162" s="8">
        <f t="shared" si="6"/>
        <v>177.5</v>
      </c>
      <c r="D162" s="19">
        <v>177500</v>
      </c>
      <c r="E162" s="19"/>
      <c r="F162" s="19"/>
      <c r="G162" s="77">
        <f t="shared" si="7"/>
        <v>168.95</v>
      </c>
      <c r="H162" s="37">
        <v>168950</v>
      </c>
      <c r="I162" s="9"/>
      <c r="J162" s="12">
        <f t="shared" si="8"/>
        <v>12.6</v>
      </c>
      <c r="L162" s="37">
        <v>12600</v>
      </c>
      <c r="M162" s="26"/>
      <c r="N162" s="24"/>
    </row>
    <row r="163" spans="1:14" s="2" customFormat="1" ht="12.75" customHeight="1">
      <c r="A163" s="7">
        <v>32540</v>
      </c>
      <c r="B163" s="8">
        <f t="shared" si="6"/>
        <v>174.9</v>
      </c>
      <c r="D163" s="19">
        <v>174900</v>
      </c>
      <c r="E163" s="19"/>
      <c r="F163" s="19"/>
      <c r="G163" s="77">
        <f t="shared" si="7"/>
        <v>191.05</v>
      </c>
      <c r="H163" s="37">
        <v>191050</v>
      </c>
      <c r="I163" s="9"/>
      <c r="J163" s="12">
        <f t="shared" si="8"/>
        <v>10.79</v>
      </c>
      <c r="L163" s="37">
        <v>10790</v>
      </c>
      <c r="M163" s="26"/>
      <c r="N163" s="24"/>
    </row>
    <row r="164" spans="1:14" s="2" customFormat="1" ht="12.75" customHeight="1">
      <c r="A164" s="6">
        <v>32568</v>
      </c>
      <c r="B164" s="8">
        <f t="shared" si="6"/>
        <v>173.5</v>
      </c>
      <c r="D164" s="19">
        <v>173500</v>
      </c>
      <c r="E164" s="19"/>
      <c r="F164" s="19"/>
      <c r="G164" s="77">
        <f t="shared" si="7"/>
        <v>180.01</v>
      </c>
      <c r="H164" s="37">
        <v>180010</v>
      </c>
      <c r="I164" s="9"/>
      <c r="J164" s="12">
        <f t="shared" si="8"/>
        <v>11.65</v>
      </c>
      <c r="L164" s="37">
        <v>11650</v>
      </c>
      <c r="M164" s="26"/>
      <c r="N164" s="24"/>
    </row>
    <row r="165" spans="1:14" s="2" customFormat="1" ht="12.75" customHeight="1">
      <c r="A165" s="7">
        <v>32599</v>
      </c>
      <c r="B165" s="8">
        <f t="shared" si="6"/>
        <v>172.9</v>
      </c>
      <c r="D165" s="19">
        <v>172900</v>
      </c>
      <c r="E165" s="19"/>
      <c r="F165" s="19"/>
      <c r="G165" s="77">
        <f t="shared" si="7"/>
        <v>160.13</v>
      </c>
      <c r="H165" s="37">
        <v>160130</v>
      </c>
      <c r="I165" s="9"/>
      <c r="J165" s="12">
        <f t="shared" si="8"/>
        <v>11.35</v>
      </c>
      <c r="L165" s="37">
        <v>11350</v>
      </c>
      <c r="M165" s="26"/>
      <c r="N165" s="24"/>
    </row>
    <row r="166" spans="1:14" s="2" customFormat="1" ht="12.75" customHeight="1">
      <c r="A166" s="6">
        <v>32629</v>
      </c>
      <c r="B166" s="8">
        <f t="shared" si="6"/>
        <v>172.6</v>
      </c>
      <c r="D166" s="19">
        <v>172600</v>
      </c>
      <c r="E166" s="19"/>
      <c r="F166" s="19"/>
      <c r="G166" s="77">
        <f t="shared" si="7"/>
        <v>136.56</v>
      </c>
      <c r="H166" s="37">
        <v>136560</v>
      </c>
      <c r="I166" s="9"/>
      <c r="J166" s="12">
        <f t="shared" si="8"/>
        <v>10.18</v>
      </c>
      <c r="L166" s="37">
        <v>10180</v>
      </c>
      <c r="M166" s="26"/>
      <c r="N166" s="24"/>
    </row>
    <row r="167" spans="1:14" s="2" customFormat="1" ht="12.75" customHeight="1">
      <c r="A167" s="7">
        <v>32660</v>
      </c>
      <c r="B167" s="8">
        <f t="shared" si="6"/>
        <v>172.3</v>
      </c>
      <c r="D167" s="19">
        <v>172300</v>
      </c>
      <c r="E167" s="19"/>
      <c r="F167" s="19"/>
      <c r="G167" s="77">
        <f t="shared" si="7"/>
        <v>142.72</v>
      </c>
      <c r="H167" s="37">
        <v>142720</v>
      </c>
      <c r="I167" s="9"/>
      <c r="J167" s="12">
        <f t="shared" si="8"/>
        <v>11.4</v>
      </c>
      <c r="L167" s="37">
        <v>11400</v>
      </c>
      <c r="M167" s="26"/>
      <c r="N167" s="24"/>
    </row>
    <row r="168" spans="1:14" s="2" customFormat="1" ht="12.75" customHeight="1">
      <c r="A168" s="6">
        <v>32690</v>
      </c>
      <c r="B168" s="8">
        <f t="shared" si="6"/>
        <v>171.9</v>
      </c>
      <c r="D168" s="19">
        <v>171900</v>
      </c>
      <c r="E168" s="19"/>
      <c r="F168" s="19"/>
      <c r="G168" s="77">
        <f t="shared" si="7"/>
        <v>175.41</v>
      </c>
      <c r="H168" s="37">
        <v>175410</v>
      </c>
      <c r="I168" s="9"/>
      <c r="J168" s="12">
        <f t="shared" si="8"/>
        <v>10.74</v>
      </c>
      <c r="L168" s="37">
        <v>10740</v>
      </c>
      <c r="M168" s="26"/>
      <c r="N168" s="24"/>
    </row>
    <row r="169" spans="1:14" s="2" customFormat="1" ht="12.75" customHeight="1">
      <c r="A169" s="7">
        <v>32721</v>
      </c>
      <c r="B169" s="8">
        <f t="shared" si="6"/>
        <v>171.3</v>
      </c>
      <c r="D169" s="19">
        <v>171300</v>
      </c>
      <c r="E169" s="19"/>
      <c r="F169" s="19"/>
      <c r="G169" s="77">
        <f t="shared" si="7"/>
        <v>161.4</v>
      </c>
      <c r="H169" s="37">
        <v>161400</v>
      </c>
      <c r="I169" s="9"/>
      <c r="J169" s="12">
        <f t="shared" si="8"/>
        <v>11.5</v>
      </c>
      <c r="L169" s="37">
        <v>11500</v>
      </c>
      <c r="M169" s="26"/>
      <c r="N169" s="24"/>
    </row>
    <row r="170" spans="1:14" s="2" customFormat="1" ht="12.75" customHeight="1">
      <c r="A170" s="6">
        <v>32752</v>
      </c>
      <c r="B170" s="8">
        <f t="shared" si="6"/>
        <v>170.7</v>
      </c>
      <c r="D170" s="19">
        <v>170700</v>
      </c>
      <c r="E170" s="19"/>
      <c r="F170" s="19"/>
      <c r="G170" s="77">
        <f t="shared" si="7"/>
        <v>149.91</v>
      </c>
      <c r="H170" s="37">
        <v>149910</v>
      </c>
      <c r="I170" s="9"/>
      <c r="J170" s="12">
        <f t="shared" si="8"/>
        <v>10.62</v>
      </c>
      <c r="L170" s="37">
        <v>10620</v>
      </c>
      <c r="M170" s="26"/>
      <c r="N170" s="24"/>
    </row>
    <row r="171" spans="1:14" s="2" customFormat="1" ht="12.75" customHeight="1">
      <c r="A171" s="7">
        <v>32782</v>
      </c>
      <c r="B171" s="8">
        <f t="shared" si="6"/>
        <v>170.7</v>
      </c>
      <c r="D171" s="19">
        <v>170700</v>
      </c>
      <c r="E171" s="19"/>
      <c r="F171" s="19"/>
      <c r="G171" s="77">
        <f t="shared" si="7"/>
        <v>174.05</v>
      </c>
      <c r="H171" s="37">
        <v>174050</v>
      </c>
      <c r="I171" s="9"/>
      <c r="J171" s="12">
        <f t="shared" si="8"/>
        <v>9.74</v>
      </c>
      <c r="L171" s="37">
        <v>9740</v>
      </c>
      <c r="M171" s="26"/>
      <c r="N171" s="24"/>
    </row>
    <row r="172" spans="1:14" s="2" customFormat="1" ht="12.75" customHeight="1">
      <c r="A172" s="6">
        <v>32813</v>
      </c>
      <c r="B172" s="8">
        <f t="shared" si="6"/>
        <v>171.9</v>
      </c>
      <c r="D172" s="19">
        <v>171900</v>
      </c>
      <c r="E172" s="19"/>
      <c r="F172" s="19"/>
      <c r="G172" s="77">
        <f t="shared" si="7"/>
        <v>192.67</v>
      </c>
      <c r="H172" s="37">
        <v>192670</v>
      </c>
      <c r="I172" s="9"/>
      <c r="J172" s="12">
        <f t="shared" si="8"/>
        <v>10.77</v>
      </c>
      <c r="L172" s="37">
        <v>10770</v>
      </c>
      <c r="M172" s="26"/>
      <c r="N172" s="24"/>
    </row>
    <row r="173" spans="1:14" s="2" customFormat="1" ht="12.75" customHeight="1">
      <c r="A173" s="7">
        <v>32843</v>
      </c>
      <c r="B173" s="8">
        <f t="shared" si="6"/>
        <v>174.2</v>
      </c>
      <c r="D173" s="19">
        <v>174200</v>
      </c>
      <c r="E173" s="19"/>
      <c r="F173" s="19"/>
      <c r="G173" s="77">
        <f t="shared" si="7"/>
        <v>247.42</v>
      </c>
      <c r="H173" s="37">
        <v>247420</v>
      </c>
      <c r="I173" s="9"/>
      <c r="J173" s="12">
        <f t="shared" si="8"/>
        <v>9.73</v>
      </c>
      <c r="L173" s="37">
        <v>9730</v>
      </c>
      <c r="M173" s="26"/>
      <c r="N173" s="24"/>
    </row>
    <row r="174" spans="1:14" s="2" customFormat="1" ht="12.75" customHeight="1">
      <c r="A174" s="6">
        <v>32874</v>
      </c>
      <c r="B174" s="8">
        <f t="shared" si="6"/>
        <v>177.3</v>
      </c>
      <c r="D174" s="19">
        <v>177300</v>
      </c>
      <c r="E174" s="19"/>
      <c r="F174" s="19"/>
      <c r="G174" s="77">
        <f t="shared" si="7"/>
        <v>176.21</v>
      </c>
      <c r="H174" s="37">
        <v>176210</v>
      </c>
      <c r="I174" s="9"/>
      <c r="J174" s="12">
        <f t="shared" si="8"/>
        <v>9.89</v>
      </c>
      <c r="L174" s="37">
        <v>9890</v>
      </c>
      <c r="M174" s="26"/>
      <c r="N174" s="24"/>
    </row>
    <row r="175" spans="1:14" s="2" customFormat="1" ht="12.75" customHeight="1">
      <c r="A175" s="7">
        <v>32905</v>
      </c>
      <c r="B175" s="8">
        <f t="shared" si="6"/>
        <v>180.7</v>
      </c>
      <c r="D175" s="19">
        <v>180700</v>
      </c>
      <c r="E175" s="19"/>
      <c r="F175" s="19"/>
      <c r="G175" s="77">
        <f t="shared" si="7"/>
        <v>192.8</v>
      </c>
      <c r="H175" s="37">
        <v>192800</v>
      </c>
      <c r="I175" s="9"/>
      <c r="J175" s="12">
        <f t="shared" si="8"/>
        <v>9.2200000000000006</v>
      </c>
      <c r="L175" s="37">
        <v>9220</v>
      </c>
      <c r="M175" s="26"/>
      <c r="N175" s="24"/>
    </row>
    <row r="176" spans="1:14" s="2" customFormat="1" ht="12.75" customHeight="1">
      <c r="A176" s="6">
        <v>32933</v>
      </c>
      <c r="B176" s="8">
        <f t="shared" si="6"/>
        <v>183.9</v>
      </c>
      <c r="D176" s="19">
        <v>183900</v>
      </c>
      <c r="E176" s="19"/>
      <c r="F176" s="19"/>
      <c r="G176" s="77">
        <f t="shared" si="7"/>
        <v>189.06</v>
      </c>
      <c r="H176" s="37">
        <v>189060</v>
      </c>
      <c r="I176" s="9"/>
      <c r="J176" s="12">
        <f t="shared" si="8"/>
        <v>9.61</v>
      </c>
      <c r="L176" s="37">
        <v>9610</v>
      </c>
      <c r="M176" s="26"/>
      <c r="N176" s="24"/>
    </row>
    <row r="177" spans="1:14" s="2" customFormat="1" ht="12.75" customHeight="1">
      <c r="A177" s="7">
        <v>32964</v>
      </c>
      <c r="B177" s="8">
        <f t="shared" si="6"/>
        <v>186.3</v>
      </c>
      <c r="D177" s="19">
        <v>186300</v>
      </c>
      <c r="E177" s="19"/>
      <c r="F177" s="19"/>
      <c r="G177" s="77">
        <f t="shared" si="7"/>
        <v>181.06</v>
      </c>
      <c r="H177" s="37">
        <v>181060</v>
      </c>
      <c r="I177" s="9"/>
      <c r="J177" s="12">
        <f t="shared" si="8"/>
        <v>10.25</v>
      </c>
      <c r="L177" s="37">
        <v>10250</v>
      </c>
      <c r="M177" s="26"/>
      <c r="N177" s="24"/>
    </row>
    <row r="178" spans="1:14" s="2" customFormat="1" ht="12.75" customHeight="1">
      <c r="A178" s="6">
        <v>32994</v>
      </c>
      <c r="B178" s="8">
        <f t="shared" si="6"/>
        <v>187.7</v>
      </c>
      <c r="D178" s="19">
        <v>187700</v>
      </c>
      <c r="E178" s="19"/>
      <c r="F178" s="19"/>
      <c r="G178" s="77">
        <f t="shared" si="7"/>
        <v>149.87</v>
      </c>
      <c r="H178" s="37">
        <v>149870</v>
      </c>
      <c r="I178" s="9"/>
      <c r="J178" s="12">
        <f t="shared" si="8"/>
        <v>9.06</v>
      </c>
      <c r="L178" s="37">
        <v>9060</v>
      </c>
      <c r="M178" s="26"/>
      <c r="N178" s="24"/>
    </row>
    <row r="179" spans="1:14" s="2" customFormat="1" ht="12.75" customHeight="1">
      <c r="A179" s="7">
        <v>33025</v>
      </c>
      <c r="B179" s="8">
        <f t="shared" si="6"/>
        <v>187.9</v>
      </c>
      <c r="D179" s="19">
        <v>187900</v>
      </c>
      <c r="E179" s="19"/>
      <c r="F179" s="19"/>
      <c r="G179" s="77">
        <f t="shared" si="7"/>
        <v>157.34</v>
      </c>
      <c r="H179" s="37">
        <v>157340</v>
      </c>
      <c r="I179" s="9"/>
      <c r="J179" s="12">
        <f t="shared" si="8"/>
        <v>10.1</v>
      </c>
      <c r="L179" s="37">
        <v>10100</v>
      </c>
      <c r="M179" s="26"/>
      <c r="N179" s="24"/>
    </row>
    <row r="180" spans="1:14" s="2" customFormat="1" ht="12.75" customHeight="1">
      <c r="A180" s="6">
        <v>33055</v>
      </c>
      <c r="B180" s="8">
        <f t="shared" si="6"/>
        <v>187.2</v>
      </c>
      <c r="D180" s="19">
        <v>187200</v>
      </c>
      <c r="E180" s="19"/>
      <c r="F180" s="19"/>
      <c r="G180" s="77">
        <f t="shared" si="7"/>
        <v>185.35</v>
      </c>
      <c r="H180" s="37">
        <v>185350</v>
      </c>
      <c r="I180" s="9"/>
      <c r="J180" s="12">
        <f t="shared" si="8"/>
        <v>10.39</v>
      </c>
      <c r="L180" s="37">
        <v>10390</v>
      </c>
      <c r="M180" s="26"/>
      <c r="N180" s="24"/>
    </row>
    <row r="181" spans="1:14" s="2" customFormat="1" ht="12.75" customHeight="1">
      <c r="A181" s="7">
        <v>33086</v>
      </c>
      <c r="B181" s="8">
        <f t="shared" si="6"/>
        <v>186.2</v>
      </c>
      <c r="D181" s="19">
        <v>186200</v>
      </c>
      <c r="E181" s="19"/>
      <c r="F181" s="19"/>
      <c r="G181" s="77">
        <f t="shared" si="7"/>
        <v>178.18</v>
      </c>
      <c r="H181" s="37">
        <v>178180</v>
      </c>
      <c r="I181" s="9"/>
      <c r="J181" s="12">
        <f t="shared" si="8"/>
        <v>11.32</v>
      </c>
      <c r="L181" s="37">
        <v>11320</v>
      </c>
      <c r="M181" s="26"/>
      <c r="N181" s="24"/>
    </row>
    <row r="182" spans="1:14" s="2" customFormat="1" ht="12.75" customHeight="1">
      <c r="A182" s="6">
        <v>33117</v>
      </c>
      <c r="B182" s="8">
        <f t="shared" si="6"/>
        <v>185.4</v>
      </c>
      <c r="D182" s="19">
        <v>185400</v>
      </c>
      <c r="E182" s="19"/>
      <c r="F182" s="19"/>
      <c r="G182" s="77">
        <f t="shared" si="7"/>
        <v>162.72999999999999</v>
      </c>
      <c r="H182" s="37">
        <v>162730</v>
      </c>
      <c r="I182" s="9"/>
      <c r="J182" s="12">
        <f t="shared" si="8"/>
        <v>10.39</v>
      </c>
      <c r="L182" s="37">
        <v>10390</v>
      </c>
      <c r="M182" s="26"/>
      <c r="N182" s="24"/>
    </row>
    <row r="183" spans="1:14" s="2" customFormat="1" ht="12.75" customHeight="1">
      <c r="A183" s="7">
        <v>33147</v>
      </c>
      <c r="B183" s="8">
        <f t="shared" si="6"/>
        <v>184.6</v>
      </c>
      <c r="D183" s="19">
        <v>184600</v>
      </c>
      <c r="E183" s="19"/>
      <c r="F183" s="19"/>
      <c r="G183" s="77">
        <f t="shared" si="7"/>
        <v>190.62</v>
      </c>
      <c r="H183" s="37">
        <v>190620</v>
      </c>
      <c r="I183" s="9"/>
      <c r="J183" s="12">
        <f t="shared" si="8"/>
        <v>9.99</v>
      </c>
      <c r="L183" s="37">
        <v>9990</v>
      </c>
      <c r="M183" s="26"/>
      <c r="N183" s="24"/>
    </row>
    <row r="184" spans="1:14" s="2" customFormat="1" ht="12.75" customHeight="1">
      <c r="A184" s="6">
        <v>33178</v>
      </c>
      <c r="B184" s="8">
        <f t="shared" si="6"/>
        <v>183.6</v>
      </c>
      <c r="D184" s="19">
        <v>183600</v>
      </c>
      <c r="E184" s="19"/>
      <c r="F184" s="19"/>
      <c r="G184" s="77">
        <f t="shared" si="7"/>
        <v>198.56</v>
      </c>
      <c r="H184" s="37">
        <v>198560</v>
      </c>
      <c r="I184" s="9"/>
      <c r="J184" s="12">
        <f t="shared" si="8"/>
        <v>10.65</v>
      </c>
      <c r="L184" s="37">
        <v>10650</v>
      </c>
      <c r="M184" s="26"/>
      <c r="N184" s="24"/>
    </row>
    <row r="185" spans="1:14" s="2" customFormat="1" ht="12.75" customHeight="1">
      <c r="A185" s="35">
        <v>33208</v>
      </c>
      <c r="B185" s="32">
        <f t="shared" si="6"/>
        <v>182.4</v>
      </c>
      <c r="C185" s="33"/>
      <c r="D185" s="34">
        <v>182400</v>
      </c>
      <c r="E185" s="70"/>
      <c r="F185" s="70"/>
      <c r="G185" s="77">
        <f t="shared" si="7"/>
        <v>253.13</v>
      </c>
      <c r="H185" s="37">
        <v>253130</v>
      </c>
      <c r="I185" s="9"/>
      <c r="J185" s="12">
        <f t="shared" si="8"/>
        <v>10.7</v>
      </c>
      <c r="L185" s="37">
        <v>10700</v>
      </c>
      <c r="M185" s="26"/>
      <c r="N185" s="24"/>
    </row>
    <row r="186" spans="1:14" s="2" customFormat="1" ht="12.75" customHeight="1">
      <c r="A186" s="27">
        <v>33239</v>
      </c>
      <c r="B186" s="28">
        <f t="shared" ref="B186:B249" si="9">D186/1000</f>
        <v>177.2</v>
      </c>
      <c r="C186" s="29"/>
      <c r="D186" s="37">
        <v>177200</v>
      </c>
      <c r="E186" s="28">
        <f>F186/1000</f>
        <v>182.6</v>
      </c>
      <c r="F186" s="37">
        <v>182600</v>
      </c>
      <c r="G186" s="77">
        <f t="shared" si="7"/>
        <v>177.41</v>
      </c>
      <c r="H186" s="37">
        <v>177410</v>
      </c>
      <c r="I186" s="30"/>
      <c r="J186" s="31">
        <f t="shared" si="8"/>
        <v>9.68</v>
      </c>
      <c r="K186" s="29"/>
      <c r="L186" s="37">
        <v>9680</v>
      </c>
      <c r="M186" s="26"/>
      <c r="N186" s="24"/>
    </row>
    <row r="187" spans="1:14" s="2" customFormat="1" ht="12.75" customHeight="1">
      <c r="A187" s="7">
        <v>33270</v>
      </c>
      <c r="B187" s="8">
        <f t="shared" si="9"/>
        <v>180.3</v>
      </c>
      <c r="D187" s="37">
        <v>180300</v>
      </c>
      <c r="E187" s="28">
        <f t="shared" ref="E187:E250" si="10">F187/1000</f>
        <v>176.6</v>
      </c>
      <c r="F187" s="37">
        <v>176600</v>
      </c>
      <c r="G187" s="77">
        <f t="shared" si="7"/>
        <v>190.57</v>
      </c>
      <c r="H187" s="37">
        <v>190570</v>
      </c>
      <c r="I187" s="9"/>
      <c r="J187" s="12">
        <f t="shared" si="8"/>
        <v>9.69</v>
      </c>
      <c r="L187" s="37">
        <v>9690</v>
      </c>
      <c r="M187" s="26"/>
      <c r="N187" s="24"/>
    </row>
    <row r="188" spans="1:14" s="2" customFormat="1" ht="12.75" customHeight="1">
      <c r="A188" s="6">
        <v>33298</v>
      </c>
      <c r="B188" s="8">
        <f t="shared" si="9"/>
        <v>184.2</v>
      </c>
      <c r="D188" s="37">
        <v>184200</v>
      </c>
      <c r="E188" s="28">
        <f t="shared" si="10"/>
        <v>179</v>
      </c>
      <c r="F188" s="37">
        <v>179000</v>
      </c>
      <c r="G188" s="77">
        <f t="shared" si="7"/>
        <v>189.18</v>
      </c>
      <c r="H188" s="37">
        <v>189180</v>
      </c>
      <c r="I188" s="9"/>
      <c r="J188" s="12">
        <f t="shared" si="8"/>
        <v>10.89</v>
      </c>
      <c r="L188" s="37">
        <v>10890</v>
      </c>
      <c r="M188" s="26"/>
      <c r="N188" s="24"/>
    </row>
    <row r="189" spans="1:14" s="2" customFormat="1" ht="12.75" customHeight="1">
      <c r="A189" s="7">
        <v>33329</v>
      </c>
      <c r="B189" s="8">
        <f t="shared" si="9"/>
        <v>188.8</v>
      </c>
      <c r="D189" s="37">
        <v>188800</v>
      </c>
      <c r="E189" s="28">
        <f t="shared" si="10"/>
        <v>183.2</v>
      </c>
      <c r="F189" s="37">
        <v>183200</v>
      </c>
      <c r="G189" s="77">
        <f t="shared" si="7"/>
        <v>168</v>
      </c>
      <c r="H189" s="37">
        <v>168000</v>
      </c>
      <c r="I189" s="9"/>
      <c r="J189" s="12">
        <f t="shared" si="8"/>
        <v>8.0500000000000007</v>
      </c>
      <c r="L189" s="37">
        <v>8050</v>
      </c>
      <c r="M189" s="26"/>
      <c r="N189" s="24"/>
    </row>
    <row r="190" spans="1:14" s="2" customFormat="1" ht="12.75" customHeight="1">
      <c r="A190" s="6">
        <v>33359</v>
      </c>
      <c r="B190" s="8">
        <f t="shared" si="9"/>
        <v>194.1</v>
      </c>
      <c r="D190" s="37">
        <v>194100</v>
      </c>
      <c r="E190" s="28">
        <f t="shared" si="10"/>
        <v>196.9</v>
      </c>
      <c r="F190" s="37">
        <v>196900</v>
      </c>
      <c r="G190" s="77">
        <f t="shared" si="7"/>
        <v>161.4</v>
      </c>
      <c r="H190" s="37">
        <v>161400</v>
      </c>
      <c r="I190" s="9"/>
      <c r="J190" s="12">
        <f t="shared" si="8"/>
        <v>9.41</v>
      </c>
      <c r="L190" s="37">
        <v>9410</v>
      </c>
      <c r="M190" s="26"/>
      <c r="N190" s="24"/>
    </row>
    <row r="191" spans="1:14" s="2" customFormat="1" ht="12.75" customHeight="1">
      <c r="A191" s="7">
        <v>33390</v>
      </c>
      <c r="B191" s="8">
        <f t="shared" si="9"/>
        <v>199.7</v>
      </c>
      <c r="D191" s="37">
        <v>199700</v>
      </c>
      <c r="E191" s="28">
        <f t="shared" si="10"/>
        <v>205.4</v>
      </c>
      <c r="F191" s="37">
        <v>205400</v>
      </c>
      <c r="G191" s="77">
        <f t="shared" si="7"/>
        <v>172.23</v>
      </c>
      <c r="H191" s="37">
        <v>172230</v>
      </c>
      <c r="I191" s="9"/>
      <c r="J191" s="12">
        <f t="shared" si="8"/>
        <v>10.53</v>
      </c>
      <c r="L191" s="37">
        <v>10530</v>
      </c>
      <c r="M191" s="26"/>
      <c r="N191" s="24"/>
    </row>
    <row r="192" spans="1:14" s="2" customFormat="1" ht="12.75" customHeight="1">
      <c r="A192" s="6">
        <v>33420</v>
      </c>
      <c r="B192" s="8">
        <f t="shared" si="9"/>
        <v>204.8</v>
      </c>
      <c r="D192" s="37">
        <v>204800</v>
      </c>
      <c r="E192" s="28">
        <f t="shared" si="10"/>
        <v>205.1</v>
      </c>
      <c r="F192" s="37">
        <v>205100</v>
      </c>
      <c r="G192" s="77">
        <f t="shared" si="7"/>
        <v>208.31</v>
      </c>
      <c r="H192" s="37">
        <v>208310</v>
      </c>
      <c r="I192" s="9"/>
      <c r="J192" s="12">
        <f t="shared" si="8"/>
        <v>11.29</v>
      </c>
      <c r="L192" s="37">
        <v>11290</v>
      </c>
      <c r="M192" s="26"/>
      <c r="N192" s="24"/>
    </row>
    <row r="193" spans="1:14" s="2" customFormat="1" ht="12.75" customHeight="1">
      <c r="A193" s="7">
        <v>33451</v>
      </c>
      <c r="B193" s="8">
        <f t="shared" si="9"/>
        <v>208.5</v>
      </c>
      <c r="D193" s="37">
        <v>208500</v>
      </c>
      <c r="E193" s="28">
        <f t="shared" si="10"/>
        <v>207.7</v>
      </c>
      <c r="F193" s="37">
        <v>207700</v>
      </c>
      <c r="G193" s="77">
        <f t="shared" si="7"/>
        <v>199.31</v>
      </c>
      <c r="H193" s="37">
        <v>199310</v>
      </c>
      <c r="I193" s="9"/>
      <c r="J193" s="12">
        <f t="shared" si="8"/>
        <v>10.9</v>
      </c>
      <c r="L193" s="37">
        <v>10900</v>
      </c>
      <c r="M193" s="26"/>
      <c r="N193" s="24"/>
    </row>
    <row r="194" spans="1:14" s="2" customFormat="1" ht="12.75" customHeight="1">
      <c r="A194" s="6">
        <v>33482</v>
      </c>
      <c r="B194" s="8">
        <f t="shared" si="9"/>
        <v>210.8</v>
      </c>
      <c r="D194" s="37">
        <v>210800</v>
      </c>
      <c r="E194" s="28">
        <f t="shared" si="10"/>
        <v>217.7</v>
      </c>
      <c r="F194" s="37">
        <v>217700</v>
      </c>
      <c r="G194" s="77">
        <f t="shared" si="7"/>
        <v>197.36</v>
      </c>
      <c r="H194" s="37">
        <v>197360</v>
      </c>
      <c r="I194" s="9"/>
      <c r="J194" s="12">
        <f t="shared" si="8"/>
        <v>9.44</v>
      </c>
      <c r="L194" s="37">
        <v>9440</v>
      </c>
      <c r="M194" s="26"/>
      <c r="N194" s="24"/>
    </row>
    <row r="195" spans="1:14" s="2" customFormat="1" ht="12.75" customHeight="1">
      <c r="A195" s="7">
        <v>33512</v>
      </c>
      <c r="B195" s="8">
        <f t="shared" si="9"/>
        <v>211.9</v>
      </c>
      <c r="D195" s="37">
        <v>211900</v>
      </c>
      <c r="E195" s="28">
        <f t="shared" si="10"/>
        <v>204.8</v>
      </c>
      <c r="F195" s="37">
        <v>204800</v>
      </c>
      <c r="G195" s="77">
        <f t="shared" si="7"/>
        <v>215.97</v>
      </c>
      <c r="H195" s="37">
        <v>215970</v>
      </c>
      <c r="I195" s="9"/>
      <c r="J195" s="12">
        <f t="shared" si="8"/>
        <v>9.01</v>
      </c>
      <c r="L195" s="37">
        <v>9010</v>
      </c>
      <c r="M195" s="26"/>
      <c r="N195" s="24"/>
    </row>
    <row r="196" spans="1:14" s="2" customFormat="1" ht="12.75" customHeight="1">
      <c r="A196" s="6">
        <v>33543</v>
      </c>
      <c r="B196" s="8">
        <f t="shared" si="9"/>
        <v>212.6</v>
      </c>
      <c r="D196" s="37">
        <v>212600</v>
      </c>
      <c r="E196" s="28">
        <f t="shared" si="10"/>
        <v>213.2</v>
      </c>
      <c r="F196" s="37">
        <v>213200</v>
      </c>
      <c r="G196" s="77">
        <f t="shared" si="7"/>
        <v>223.86</v>
      </c>
      <c r="H196" s="37">
        <v>223860</v>
      </c>
      <c r="I196" s="9"/>
      <c r="J196" s="12">
        <f t="shared" si="8"/>
        <v>8.74</v>
      </c>
      <c r="L196" s="37">
        <v>8740</v>
      </c>
      <c r="M196" s="26"/>
      <c r="N196" s="24"/>
    </row>
    <row r="197" spans="1:14" s="2" customFormat="1" ht="12.75" customHeight="1">
      <c r="A197" s="7">
        <v>33573</v>
      </c>
      <c r="B197" s="8">
        <f t="shared" si="9"/>
        <v>203.3</v>
      </c>
      <c r="D197" s="37">
        <v>203300</v>
      </c>
      <c r="E197" s="28">
        <f t="shared" si="10"/>
        <v>203.2</v>
      </c>
      <c r="F197" s="37">
        <v>203200</v>
      </c>
      <c r="G197" s="77">
        <f t="shared" si="7"/>
        <v>266.75</v>
      </c>
      <c r="H197" s="37">
        <v>266750</v>
      </c>
      <c r="I197" s="9"/>
      <c r="J197" s="12">
        <f t="shared" si="8"/>
        <v>9.01</v>
      </c>
      <c r="L197" s="37">
        <v>9010</v>
      </c>
      <c r="M197" s="26"/>
      <c r="N197" s="24"/>
    </row>
    <row r="198" spans="1:14" s="2" customFormat="1" ht="12.75" customHeight="1">
      <c r="A198" s="6">
        <v>33604</v>
      </c>
      <c r="B198" s="8">
        <f t="shared" si="9"/>
        <v>204.2</v>
      </c>
      <c r="D198" s="37">
        <v>204200</v>
      </c>
      <c r="E198" s="28">
        <f t="shared" si="10"/>
        <v>197.7</v>
      </c>
      <c r="F198" s="37">
        <v>197700</v>
      </c>
      <c r="G198" s="77">
        <f t="shared" si="7"/>
        <v>196.09</v>
      </c>
      <c r="H198" s="37">
        <v>196090</v>
      </c>
      <c r="I198" s="9"/>
      <c r="J198" s="12">
        <f t="shared" si="8"/>
        <v>8.41</v>
      </c>
      <c r="L198" s="37">
        <v>8410</v>
      </c>
      <c r="M198" s="26"/>
      <c r="N198" s="24"/>
    </row>
    <row r="199" spans="1:14" s="2" customFormat="1" ht="12.75" customHeight="1">
      <c r="A199" s="7">
        <v>33635</v>
      </c>
      <c r="B199" s="8">
        <f t="shared" si="9"/>
        <v>205.7</v>
      </c>
      <c r="D199" s="37">
        <v>205700</v>
      </c>
      <c r="E199" s="28">
        <f t="shared" si="10"/>
        <v>209.4</v>
      </c>
      <c r="F199" s="37">
        <v>209400</v>
      </c>
      <c r="G199" s="77">
        <f t="shared" ref="G199:G262" si="11">H199/1000</f>
        <v>238.25</v>
      </c>
      <c r="H199" s="37">
        <v>238250</v>
      </c>
      <c r="I199" s="9"/>
      <c r="J199" s="12">
        <f t="shared" si="8"/>
        <v>8.74</v>
      </c>
      <c r="L199" s="37">
        <v>8740</v>
      </c>
      <c r="M199" s="26"/>
      <c r="N199" s="24"/>
    </row>
    <row r="200" spans="1:14" s="2" customFormat="1" ht="12.75" customHeight="1">
      <c r="A200" s="6">
        <v>33664</v>
      </c>
      <c r="B200" s="8">
        <f t="shared" si="9"/>
        <v>207.6</v>
      </c>
      <c r="D200" s="37">
        <v>207600</v>
      </c>
      <c r="E200" s="28">
        <f t="shared" si="10"/>
        <v>205.6</v>
      </c>
      <c r="F200" s="37">
        <v>205600</v>
      </c>
      <c r="G200" s="77">
        <f t="shared" si="11"/>
        <v>217.8</v>
      </c>
      <c r="H200" s="37">
        <v>217800</v>
      </c>
      <c r="I200" s="9"/>
      <c r="J200" s="12">
        <f t="shared" ref="J200:J263" si="12">L200/1000</f>
        <v>7.6</v>
      </c>
      <c r="L200" s="37">
        <v>7600</v>
      </c>
      <c r="M200" s="26"/>
      <c r="N200" s="24"/>
    </row>
    <row r="201" spans="1:14" s="2" customFormat="1" ht="12.75" customHeight="1">
      <c r="A201" s="7">
        <v>33695</v>
      </c>
      <c r="B201" s="8">
        <f t="shared" si="9"/>
        <v>209.5</v>
      </c>
      <c r="D201" s="37">
        <v>209500</v>
      </c>
      <c r="E201" s="28">
        <f t="shared" si="10"/>
        <v>211.4</v>
      </c>
      <c r="F201" s="37">
        <v>211400</v>
      </c>
      <c r="G201" s="77">
        <f t="shared" si="11"/>
        <v>203.83</v>
      </c>
      <c r="H201" s="37">
        <v>203830</v>
      </c>
      <c r="I201" s="9"/>
      <c r="J201" s="12">
        <f t="shared" si="12"/>
        <v>8.48</v>
      </c>
      <c r="L201" s="37">
        <v>8480</v>
      </c>
      <c r="M201" s="26"/>
      <c r="N201" s="24"/>
    </row>
    <row r="202" spans="1:14" s="2" customFormat="1" ht="12.75" customHeight="1">
      <c r="A202" s="6">
        <v>33725</v>
      </c>
      <c r="B202" s="8">
        <f t="shared" si="9"/>
        <v>211</v>
      </c>
      <c r="D202" s="37">
        <v>211000</v>
      </c>
      <c r="E202" s="28">
        <f t="shared" si="10"/>
        <v>216.4</v>
      </c>
      <c r="F202" s="37">
        <v>216400</v>
      </c>
      <c r="G202" s="77">
        <f t="shared" si="11"/>
        <v>175.22</v>
      </c>
      <c r="H202" s="37">
        <v>175220</v>
      </c>
      <c r="I202" s="9"/>
      <c r="J202" s="12">
        <f t="shared" si="12"/>
        <v>7.77</v>
      </c>
      <c r="L202" s="37">
        <v>7770</v>
      </c>
      <c r="M202" s="26"/>
      <c r="N202" s="24"/>
    </row>
    <row r="203" spans="1:14" s="2" customFormat="1" ht="12.75" customHeight="1">
      <c r="A203" s="7">
        <v>33756</v>
      </c>
      <c r="B203" s="8">
        <f t="shared" si="9"/>
        <v>212.2</v>
      </c>
      <c r="D203" s="37">
        <v>212200</v>
      </c>
      <c r="E203" s="28">
        <f t="shared" si="10"/>
        <v>212.3</v>
      </c>
      <c r="F203" s="37">
        <v>212300</v>
      </c>
      <c r="G203" s="77">
        <f t="shared" si="11"/>
        <v>176.94</v>
      </c>
      <c r="H203" s="37">
        <v>176940</v>
      </c>
      <c r="I203" s="9"/>
      <c r="J203" s="12">
        <f t="shared" si="12"/>
        <v>7.99</v>
      </c>
      <c r="L203" s="37">
        <v>7990</v>
      </c>
      <c r="M203" s="26"/>
      <c r="N203" s="24"/>
    </row>
    <row r="204" spans="1:14" s="2" customFormat="1" ht="12.75" customHeight="1">
      <c r="A204" s="6">
        <v>33786</v>
      </c>
      <c r="B204" s="8">
        <f t="shared" si="9"/>
        <v>213.5</v>
      </c>
      <c r="D204" s="37">
        <v>213500</v>
      </c>
      <c r="E204" s="28">
        <f t="shared" si="10"/>
        <v>216.3</v>
      </c>
      <c r="F204" s="37">
        <v>216300</v>
      </c>
      <c r="G204" s="77">
        <f t="shared" si="11"/>
        <v>219.26</v>
      </c>
      <c r="H204" s="37">
        <v>219260</v>
      </c>
      <c r="I204" s="9"/>
      <c r="J204" s="12">
        <f t="shared" si="12"/>
        <v>8.32</v>
      </c>
      <c r="L204" s="37">
        <v>8320</v>
      </c>
      <c r="M204" s="26"/>
      <c r="N204" s="24"/>
    </row>
    <row r="205" spans="1:14" s="2" customFormat="1" ht="12.75" customHeight="1">
      <c r="A205" s="7">
        <v>33817</v>
      </c>
      <c r="B205" s="8">
        <f t="shared" si="9"/>
        <v>215.3</v>
      </c>
      <c r="D205" s="37">
        <v>215300</v>
      </c>
      <c r="E205" s="28">
        <f t="shared" si="10"/>
        <v>210.3</v>
      </c>
      <c r="F205" s="37">
        <v>210300</v>
      </c>
      <c r="G205" s="77">
        <f t="shared" si="11"/>
        <v>199.08</v>
      </c>
      <c r="H205" s="37">
        <v>199080</v>
      </c>
      <c r="I205" s="9"/>
      <c r="J205" s="12">
        <f t="shared" si="12"/>
        <v>7.94</v>
      </c>
      <c r="L205" s="37">
        <v>7940</v>
      </c>
      <c r="M205" s="26"/>
      <c r="N205" s="24"/>
    </row>
    <row r="206" spans="1:14" s="2" customFormat="1" ht="12.75" customHeight="1">
      <c r="A206" s="6">
        <v>33848</v>
      </c>
      <c r="B206" s="8">
        <f t="shared" si="9"/>
        <v>218</v>
      </c>
      <c r="D206" s="37">
        <v>218000</v>
      </c>
      <c r="E206" s="28">
        <f t="shared" si="10"/>
        <v>217.4</v>
      </c>
      <c r="F206" s="37">
        <v>217400</v>
      </c>
      <c r="G206" s="77">
        <f t="shared" si="11"/>
        <v>190.02</v>
      </c>
      <c r="H206" s="37">
        <v>190020</v>
      </c>
      <c r="I206" s="9"/>
      <c r="J206" s="12">
        <f t="shared" si="12"/>
        <v>7.05</v>
      </c>
      <c r="L206" s="37">
        <v>7050</v>
      </c>
      <c r="M206" s="26"/>
      <c r="N206" s="24"/>
    </row>
    <row r="207" spans="1:14" s="2" customFormat="1" ht="12.75" customHeight="1">
      <c r="A207" s="7">
        <v>33878</v>
      </c>
      <c r="B207" s="8">
        <f t="shared" si="9"/>
        <v>221.5</v>
      </c>
      <c r="D207" s="37">
        <v>221500</v>
      </c>
      <c r="E207" s="28">
        <f t="shared" si="10"/>
        <v>220.9</v>
      </c>
      <c r="F207" s="37">
        <v>220900</v>
      </c>
      <c r="G207" s="77">
        <f t="shared" si="11"/>
        <v>229.32</v>
      </c>
      <c r="H207" s="37">
        <v>229320</v>
      </c>
      <c r="I207" s="9"/>
      <c r="J207" s="12">
        <f t="shared" si="12"/>
        <v>6.83</v>
      </c>
      <c r="L207" s="37">
        <v>6830</v>
      </c>
      <c r="M207" s="26"/>
      <c r="N207" s="24"/>
    </row>
    <row r="208" spans="1:14" s="2" customFormat="1" ht="12.75" customHeight="1">
      <c r="A208" s="6">
        <v>33909</v>
      </c>
      <c r="B208" s="8">
        <f t="shared" si="9"/>
        <v>225.5</v>
      </c>
      <c r="D208" s="37">
        <v>225500</v>
      </c>
      <c r="E208" s="28">
        <f t="shared" si="10"/>
        <v>234.8</v>
      </c>
      <c r="F208" s="37">
        <v>234800</v>
      </c>
      <c r="G208" s="77">
        <f t="shared" si="11"/>
        <v>255.04</v>
      </c>
      <c r="H208" s="37">
        <v>255040</v>
      </c>
      <c r="I208" s="9"/>
      <c r="J208" s="12">
        <f t="shared" si="12"/>
        <v>7.08</v>
      </c>
      <c r="L208" s="37">
        <v>7080</v>
      </c>
      <c r="M208" s="26"/>
      <c r="N208" s="24"/>
    </row>
    <row r="209" spans="1:14" s="2" customFormat="1" ht="12.75" customHeight="1">
      <c r="A209" s="7">
        <v>33939</v>
      </c>
      <c r="B209" s="8">
        <f t="shared" si="9"/>
        <v>229.5</v>
      </c>
      <c r="D209" s="37">
        <v>229500</v>
      </c>
      <c r="E209" s="28">
        <f t="shared" si="10"/>
        <v>231.1</v>
      </c>
      <c r="F209" s="37">
        <v>231100</v>
      </c>
      <c r="G209" s="77">
        <f t="shared" si="11"/>
        <v>302.39999999999998</v>
      </c>
      <c r="H209" s="37">
        <v>302400</v>
      </c>
      <c r="I209" s="9"/>
      <c r="J209" s="12">
        <f t="shared" si="12"/>
        <v>8.0299999999999994</v>
      </c>
      <c r="L209" s="37">
        <v>8030</v>
      </c>
      <c r="M209" s="26"/>
      <c r="N209" s="24"/>
    </row>
    <row r="210" spans="1:14" s="2" customFormat="1" ht="12.75" customHeight="1">
      <c r="A210" s="6">
        <v>33970</v>
      </c>
      <c r="B210" s="8">
        <f t="shared" si="9"/>
        <v>233.4</v>
      </c>
      <c r="D210" s="37">
        <v>233400</v>
      </c>
      <c r="E210" s="28">
        <f t="shared" si="10"/>
        <v>242.6</v>
      </c>
      <c r="F210" s="37">
        <v>242600</v>
      </c>
      <c r="G210" s="77">
        <f t="shared" si="11"/>
        <v>242.76</v>
      </c>
      <c r="H210" s="37">
        <v>242760</v>
      </c>
      <c r="I210" s="9"/>
      <c r="J210" s="12">
        <f t="shared" si="12"/>
        <v>5.46</v>
      </c>
      <c r="L210" s="37">
        <v>5460</v>
      </c>
      <c r="M210" s="26"/>
      <c r="N210" s="24"/>
    </row>
    <row r="211" spans="1:14" s="2" customFormat="1" ht="12.75" customHeight="1">
      <c r="A211" s="7">
        <v>34001</v>
      </c>
      <c r="B211" s="8">
        <f t="shared" si="9"/>
        <v>236.7</v>
      </c>
      <c r="D211" s="37">
        <v>236700</v>
      </c>
      <c r="E211" s="28">
        <f t="shared" si="10"/>
        <v>235</v>
      </c>
      <c r="F211" s="37">
        <v>235000</v>
      </c>
      <c r="G211" s="77">
        <f t="shared" si="11"/>
        <v>245.46</v>
      </c>
      <c r="H211" s="37">
        <v>245460</v>
      </c>
      <c r="I211" s="9"/>
      <c r="J211" s="12">
        <f t="shared" si="12"/>
        <v>5.0199999999999996</v>
      </c>
      <c r="L211" s="37">
        <v>5020</v>
      </c>
      <c r="M211" s="26"/>
      <c r="N211" s="24"/>
    </row>
    <row r="212" spans="1:14" s="2" customFormat="1" ht="12.75" customHeight="1">
      <c r="A212" s="6">
        <v>34029</v>
      </c>
      <c r="B212" s="8">
        <f t="shared" si="9"/>
        <v>239.4</v>
      </c>
      <c r="D212" s="37">
        <v>239400</v>
      </c>
      <c r="E212" s="28">
        <f t="shared" si="10"/>
        <v>245</v>
      </c>
      <c r="F212" s="37">
        <v>245000</v>
      </c>
      <c r="G212" s="77">
        <f t="shared" si="11"/>
        <v>257.95</v>
      </c>
      <c r="H212" s="37">
        <v>257950</v>
      </c>
      <c r="I212" s="9"/>
      <c r="J212" s="12">
        <f t="shared" si="12"/>
        <v>5.44</v>
      </c>
      <c r="L212" s="37">
        <v>5440</v>
      </c>
      <c r="M212" s="26"/>
      <c r="N212" s="24"/>
    </row>
    <row r="213" spans="1:14" s="2" customFormat="1" ht="12.75" customHeight="1">
      <c r="A213" s="7">
        <v>34060</v>
      </c>
      <c r="B213" s="8">
        <f t="shared" si="9"/>
        <v>241.4</v>
      </c>
      <c r="D213" s="37">
        <v>241400</v>
      </c>
      <c r="E213" s="28">
        <f t="shared" si="10"/>
        <v>235.6</v>
      </c>
      <c r="F213" s="37">
        <v>235600</v>
      </c>
      <c r="G213" s="77">
        <f t="shared" si="11"/>
        <v>226.32</v>
      </c>
      <c r="H213" s="37">
        <v>226320</v>
      </c>
      <c r="I213" s="9"/>
      <c r="J213" s="12">
        <f t="shared" si="12"/>
        <v>4.9800000000000004</v>
      </c>
      <c r="L213" s="37">
        <v>4980</v>
      </c>
      <c r="M213" s="26"/>
      <c r="N213" s="24"/>
    </row>
    <row r="214" spans="1:14" s="2" customFormat="1" ht="12.75" customHeight="1">
      <c r="A214" s="6">
        <v>34090</v>
      </c>
      <c r="B214" s="8">
        <f t="shared" si="9"/>
        <v>243.1</v>
      </c>
      <c r="D214" s="37">
        <v>243100</v>
      </c>
      <c r="E214" s="28">
        <f t="shared" si="10"/>
        <v>262.10000000000002</v>
      </c>
      <c r="F214" s="37">
        <v>262100</v>
      </c>
      <c r="G214" s="77">
        <f t="shared" si="11"/>
        <v>213.41</v>
      </c>
      <c r="H214" s="37">
        <v>213410</v>
      </c>
      <c r="I214" s="9"/>
      <c r="J214" s="12">
        <f t="shared" si="12"/>
        <v>5.16</v>
      </c>
      <c r="L214" s="37">
        <v>5160</v>
      </c>
      <c r="M214" s="26"/>
      <c r="N214" s="24"/>
    </row>
    <row r="215" spans="1:14" s="2" customFormat="1" ht="12.75" customHeight="1">
      <c r="A215" s="7">
        <v>34121</v>
      </c>
      <c r="B215" s="8">
        <f t="shared" si="9"/>
        <v>244.9</v>
      </c>
      <c r="D215" s="37">
        <v>244900</v>
      </c>
      <c r="E215" s="28">
        <f t="shared" si="10"/>
        <v>242.5</v>
      </c>
      <c r="F215" s="37">
        <v>242500</v>
      </c>
      <c r="G215" s="77">
        <f t="shared" si="11"/>
        <v>204.58</v>
      </c>
      <c r="H215" s="37">
        <v>204580</v>
      </c>
      <c r="I215" s="9"/>
      <c r="J215" s="12">
        <f t="shared" si="12"/>
        <v>5.03</v>
      </c>
      <c r="L215" s="37">
        <v>5030</v>
      </c>
      <c r="M215" s="26"/>
      <c r="N215" s="24"/>
    </row>
    <row r="216" spans="1:14" s="2" customFormat="1" ht="12.75" customHeight="1">
      <c r="A216" s="6">
        <v>34151</v>
      </c>
      <c r="B216" s="8">
        <f t="shared" si="9"/>
        <v>247.1</v>
      </c>
      <c r="D216" s="37">
        <v>247100</v>
      </c>
      <c r="E216" s="28">
        <f t="shared" si="10"/>
        <v>240.6</v>
      </c>
      <c r="F216" s="37">
        <v>240600</v>
      </c>
      <c r="G216" s="77">
        <f t="shared" si="11"/>
        <v>244.62</v>
      </c>
      <c r="H216" s="37">
        <v>244620</v>
      </c>
      <c r="I216" s="9"/>
      <c r="J216" s="12">
        <f t="shared" si="12"/>
        <v>5.88</v>
      </c>
      <c r="L216" s="37">
        <v>5880</v>
      </c>
      <c r="M216" s="26"/>
      <c r="N216" s="24"/>
    </row>
    <row r="217" spans="1:14" s="2" customFormat="1" ht="12.75" customHeight="1">
      <c r="A217" s="7">
        <v>34182</v>
      </c>
      <c r="B217" s="8">
        <f t="shared" si="9"/>
        <v>249.9</v>
      </c>
      <c r="D217" s="37">
        <v>249900</v>
      </c>
      <c r="E217" s="28">
        <f t="shared" si="10"/>
        <v>251</v>
      </c>
      <c r="F217" s="37">
        <v>251000</v>
      </c>
      <c r="G217" s="77">
        <f t="shared" si="11"/>
        <v>239.93</v>
      </c>
      <c r="H217" s="37">
        <v>239930</v>
      </c>
      <c r="I217" s="9"/>
      <c r="J217" s="12">
        <f t="shared" si="12"/>
        <v>5.95</v>
      </c>
      <c r="L217" s="37">
        <v>5950</v>
      </c>
      <c r="M217" s="26"/>
      <c r="N217" s="24"/>
    </row>
    <row r="218" spans="1:14" s="2" customFormat="1" ht="12.75" customHeight="1">
      <c r="A218" s="6">
        <v>34213</v>
      </c>
      <c r="B218" s="8">
        <f t="shared" si="9"/>
        <v>253.2</v>
      </c>
      <c r="D218" s="37">
        <v>253200</v>
      </c>
      <c r="E218" s="28">
        <f t="shared" si="10"/>
        <v>251.6</v>
      </c>
      <c r="F218" s="37">
        <v>251600</v>
      </c>
      <c r="G218" s="77">
        <f t="shared" si="11"/>
        <v>224.03</v>
      </c>
      <c r="H218" s="37">
        <v>224030</v>
      </c>
      <c r="I218" s="9"/>
      <c r="J218" s="12">
        <f t="shared" si="12"/>
        <v>5.7</v>
      </c>
      <c r="L218" s="37">
        <v>5700</v>
      </c>
      <c r="M218" s="26"/>
      <c r="N218" s="24"/>
    </row>
    <row r="219" spans="1:14" s="2" customFormat="1" ht="12.75" customHeight="1">
      <c r="A219" s="7">
        <v>34243</v>
      </c>
      <c r="B219" s="8">
        <f t="shared" si="9"/>
        <v>256.7</v>
      </c>
      <c r="D219" s="37">
        <v>256700</v>
      </c>
      <c r="E219" s="28">
        <f t="shared" si="10"/>
        <v>261</v>
      </c>
      <c r="F219" s="37">
        <v>261000</v>
      </c>
      <c r="G219" s="77">
        <f t="shared" si="11"/>
        <v>267.22000000000003</v>
      </c>
      <c r="H219" s="37">
        <v>267220</v>
      </c>
      <c r="I219" s="9"/>
      <c r="J219" s="12">
        <f t="shared" si="12"/>
        <v>5.5</v>
      </c>
      <c r="L219" s="37">
        <v>5500</v>
      </c>
      <c r="M219" s="26"/>
      <c r="N219" s="24"/>
    </row>
    <row r="220" spans="1:14" s="2" customFormat="1" ht="12.75" customHeight="1">
      <c r="A220" s="6">
        <v>34274</v>
      </c>
      <c r="B220" s="8">
        <f t="shared" si="9"/>
        <v>260.3</v>
      </c>
      <c r="D220" s="37">
        <v>260300</v>
      </c>
      <c r="E220" s="28">
        <f t="shared" si="10"/>
        <v>265.7</v>
      </c>
      <c r="F220" s="37">
        <v>265700</v>
      </c>
      <c r="G220" s="77">
        <f t="shared" si="11"/>
        <v>285.91000000000003</v>
      </c>
      <c r="H220" s="37">
        <v>285910</v>
      </c>
      <c r="I220" s="9"/>
      <c r="J220" s="12">
        <f t="shared" si="12"/>
        <v>5.78</v>
      </c>
      <c r="L220" s="37">
        <v>5780</v>
      </c>
      <c r="M220" s="26"/>
      <c r="N220" s="24"/>
    </row>
    <row r="221" spans="1:14" s="2" customFormat="1" ht="12.75" customHeight="1">
      <c r="A221" s="7">
        <v>34304</v>
      </c>
      <c r="B221" s="8">
        <f t="shared" si="9"/>
        <v>263.5</v>
      </c>
      <c r="D221" s="37">
        <v>263500</v>
      </c>
      <c r="E221" s="28">
        <f t="shared" si="10"/>
        <v>264.5</v>
      </c>
      <c r="F221" s="37">
        <v>264500</v>
      </c>
      <c r="G221" s="77">
        <f t="shared" si="11"/>
        <v>344.04</v>
      </c>
      <c r="H221" s="37">
        <v>344040</v>
      </c>
      <c r="I221" s="9"/>
      <c r="J221" s="12">
        <f t="shared" si="12"/>
        <v>5.79</v>
      </c>
      <c r="L221" s="37">
        <v>5790</v>
      </c>
      <c r="M221" s="26"/>
      <c r="N221" s="24"/>
    </row>
    <row r="222" spans="1:14" s="2" customFormat="1" ht="12.75" customHeight="1">
      <c r="A222" s="6">
        <v>34335</v>
      </c>
      <c r="B222" s="8">
        <f t="shared" si="9"/>
        <v>266</v>
      </c>
      <c r="D222" s="37">
        <v>266000</v>
      </c>
      <c r="E222" s="28">
        <f t="shared" si="10"/>
        <v>251.5</v>
      </c>
      <c r="F222" s="37">
        <v>251500</v>
      </c>
      <c r="G222" s="77">
        <f t="shared" si="11"/>
        <v>250.53</v>
      </c>
      <c r="H222" s="37">
        <v>250530</v>
      </c>
      <c r="I222" s="9"/>
      <c r="J222" s="12">
        <f t="shared" si="12"/>
        <v>5.67</v>
      </c>
      <c r="L222" s="37">
        <v>5670</v>
      </c>
      <c r="M222" s="26"/>
      <c r="N222" s="24"/>
    </row>
    <row r="223" spans="1:14" s="2" customFormat="1" ht="12.75" customHeight="1">
      <c r="A223" s="7">
        <v>34366</v>
      </c>
      <c r="B223" s="8">
        <f t="shared" si="9"/>
        <v>268</v>
      </c>
      <c r="D223" s="37">
        <v>268000</v>
      </c>
      <c r="E223" s="28">
        <f t="shared" si="10"/>
        <v>270.5</v>
      </c>
      <c r="F223" s="37">
        <v>270500</v>
      </c>
      <c r="G223" s="77">
        <f t="shared" si="11"/>
        <v>304.27999999999997</v>
      </c>
      <c r="H223" s="37">
        <v>304280</v>
      </c>
      <c r="I223" s="9"/>
      <c r="J223" s="12">
        <f t="shared" si="12"/>
        <v>5.39</v>
      </c>
      <c r="L223" s="37">
        <v>5390</v>
      </c>
      <c r="M223" s="26"/>
      <c r="N223" s="24"/>
    </row>
    <row r="224" spans="1:14" s="2" customFormat="1" ht="12.75" customHeight="1">
      <c r="A224" s="6">
        <v>34394</v>
      </c>
      <c r="B224" s="8">
        <f t="shared" si="9"/>
        <v>269.5</v>
      </c>
      <c r="D224" s="37">
        <v>269500</v>
      </c>
      <c r="E224" s="28">
        <f t="shared" si="10"/>
        <v>280.39999999999998</v>
      </c>
      <c r="F224" s="37">
        <v>280400</v>
      </c>
      <c r="G224" s="77">
        <f t="shared" si="11"/>
        <v>307.39999999999998</v>
      </c>
      <c r="H224" s="37">
        <v>307400</v>
      </c>
      <c r="I224" s="9"/>
      <c r="J224" s="12">
        <f t="shared" si="12"/>
        <v>5.75</v>
      </c>
      <c r="L224" s="37">
        <v>5750</v>
      </c>
      <c r="M224" s="26"/>
      <c r="N224" s="24"/>
    </row>
    <row r="225" spans="1:14" s="2" customFormat="1" ht="12.75" customHeight="1">
      <c r="A225" s="7">
        <v>34425</v>
      </c>
      <c r="B225" s="8">
        <f t="shared" si="9"/>
        <v>271</v>
      </c>
      <c r="D225" s="37">
        <v>271000</v>
      </c>
      <c r="E225" s="28">
        <f t="shared" si="10"/>
        <v>276.60000000000002</v>
      </c>
      <c r="F225" s="37">
        <v>276600</v>
      </c>
      <c r="G225" s="77">
        <f t="shared" si="11"/>
        <v>255.13</v>
      </c>
      <c r="H225" s="37">
        <v>255130</v>
      </c>
      <c r="I225" s="9"/>
      <c r="J225" s="12">
        <f t="shared" si="12"/>
        <v>5.48</v>
      </c>
      <c r="L225" s="37">
        <v>5480</v>
      </c>
      <c r="M225" s="26"/>
      <c r="N225" s="24"/>
    </row>
    <row r="226" spans="1:14" s="2" customFormat="1" ht="12.75" customHeight="1">
      <c r="A226" s="6">
        <v>34455</v>
      </c>
      <c r="B226" s="8">
        <f t="shared" si="9"/>
        <v>273</v>
      </c>
      <c r="D226" s="37">
        <v>273000</v>
      </c>
      <c r="E226" s="28">
        <f t="shared" si="10"/>
        <v>266.60000000000002</v>
      </c>
      <c r="F226" s="37">
        <v>266600</v>
      </c>
      <c r="G226" s="77">
        <f t="shared" si="11"/>
        <v>214.94</v>
      </c>
      <c r="H226" s="37">
        <v>214940</v>
      </c>
      <c r="I226" s="9"/>
      <c r="J226" s="12">
        <f t="shared" si="12"/>
        <v>5.84</v>
      </c>
      <c r="L226" s="37">
        <v>5840</v>
      </c>
      <c r="M226" s="26"/>
      <c r="N226" s="24"/>
    </row>
    <row r="227" spans="1:14" s="2" customFormat="1" ht="12.75" customHeight="1">
      <c r="A227" s="7">
        <v>34486</v>
      </c>
      <c r="B227" s="8">
        <f t="shared" si="9"/>
        <v>275.89999999999998</v>
      </c>
      <c r="D227" s="37">
        <v>275900</v>
      </c>
      <c r="E227" s="28">
        <f t="shared" si="10"/>
        <v>270.60000000000002</v>
      </c>
      <c r="F227" s="37">
        <v>270600</v>
      </c>
      <c r="G227" s="77">
        <f t="shared" si="11"/>
        <v>230.94</v>
      </c>
      <c r="H227" s="37">
        <v>230940</v>
      </c>
      <c r="I227" s="9"/>
      <c r="J227" s="12">
        <f t="shared" si="12"/>
        <v>7.04</v>
      </c>
      <c r="L227" s="37">
        <v>7040</v>
      </c>
      <c r="M227" s="26"/>
      <c r="N227" s="24"/>
    </row>
    <row r="228" spans="1:14" s="2" customFormat="1" ht="12.75" customHeight="1">
      <c r="A228" s="6">
        <v>34516</v>
      </c>
      <c r="B228" s="8">
        <f t="shared" si="9"/>
        <v>279.5</v>
      </c>
      <c r="D228" s="37">
        <v>279500</v>
      </c>
      <c r="E228" s="28">
        <f t="shared" si="10"/>
        <v>280.2</v>
      </c>
      <c r="F228" s="37">
        <v>280200</v>
      </c>
      <c r="G228" s="77">
        <f t="shared" si="11"/>
        <v>282.51</v>
      </c>
      <c r="H228" s="37">
        <v>282510</v>
      </c>
      <c r="I228" s="9"/>
      <c r="J228" s="12">
        <f t="shared" si="12"/>
        <v>6.69</v>
      </c>
      <c r="L228" s="37">
        <v>6690</v>
      </c>
      <c r="M228" s="26"/>
      <c r="N228" s="24"/>
    </row>
    <row r="229" spans="1:14" s="2" customFormat="1" ht="12.75" customHeight="1">
      <c r="A229" s="7">
        <v>34547</v>
      </c>
      <c r="B229" s="8">
        <f t="shared" si="9"/>
        <v>283.5</v>
      </c>
      <c r="D229" s="37">
        <v>283500</v>
      </c>
      <c r="E229" s="28">
        <f t="shared" si="10"/>
        <v>284.60000000000002</v>
      </c>
      <c r="F229" s="37">
        <v>284600</v>
      </c>
      <c r="G229" s="77">
        <f t="shared" si="11"/>
        <v>265.43</v>
      </c>
      <c r="H229" s="37">
        <v>265430</v>
      </c>
      <c r="I229" s="9"/>
      <c r="J229" s="12">
        <f t="shared" si="12"/>
        <v>6.97</v>
      </c>
      <c r="L229" s="37">
        <v>6970</v>
      </c>
      <c r="M229" s="26"/>
      <c r="N229" s="24"/>
    </row>
    <row r="230" spans="1:14" s="2" customFormat="1" ht="12.75" customHeight="1">
      <c r="A230" s="6">
        <v>34578</v>
      </c>
      <c r="B230" s="8">
        <f t="shared" si="9"/>
        <v>287.39999999999998</v>
      </c>
      <c r="D230" s="37">
        <v>287400</v>
      </c>
      <c r="E230" s="28">
        <f t="shared" si="10"/>
        <v>293.5</v>
      </c>
      <c r="F230" s="37">
        <v>293500</v>
      </c>
      <c r="G230" s="77">
        <f t="shared" si="11"/>
        <v>253.97</v>
      </c>
      <c r="H230" s="37">
        <v>253970</v>
      </c>
      <c r="I230" s="9"/>
      <c r="J230" s="12">
        <f t="shared" si="12"/>
        <v>7.22</v>
      </c>
      <c r="L230" s="37">
        <v>7220</v>
      </c>
      <c r="M230" s="26"/>
      <c r="N230" s="24"/>
    </row>
    <row r="231" spans="1:14" s="2" customFormat="1" ht="12.75" customHeight="1">
      <c r="A231" s="7">
        <v>34608</v>
      </c>
      <c r="B231" s="8">
        <f t="shared" si="9"/>
        <v>290.5</v>
      </c>
      <c r="D231" s="37">
        <v>290500</v>
      </c>
      <c r="E231" s="28">
        <f t="shared" si="10"/>
        <v>293.7</v>
      </c>
      <c r="F231" s="37">
        <v>293700</v>
      </c>
      <c r="G231" s="77">
        <f t="shared" si="11"/>
        <v>301.58999999999997</v>
      </c>
      <c r="H231" s="37">
        <v>301590</v>
      </c>
      <c r="I231" s="9"/>
      <c r="J231" s="12">
        <f t="shared" si="12"/>
        <v>6.93</v>
      </c>
      <c r="L231" s="37">
        <v>6930</v>
      </c>
      <c r="M231" s="26"/>
      <c r="N231" s="24"/>
    </row>
    <row r="232" spans="1:14" s="2" customFormat="1" ht="12.75" customHeight="1">
      <c r="A232" s="6">
        <v>34639</v>
      </c>
      <c r="B232" s="8">
        <f t="shared" si="9"/>
        <v>292.39999999999998</v>
      </c>
      <c r="D232" s="37">
        <v>292400</v>
      </c>
      <c r="E232" s="28">
        <f t="shared" si="10"/>
        <v>292.60000000000002</v>
      </c>
      <c r="F232" s="37">
        <v>292600</v>
      </c>
      <c r="G232" s="77">
        <f t="shared" si="11"/>
        <v>311</v>
      </c>
      <c r="H232" s="37">
        <v>311000</v>
      </c>
      <c r="I232" s="9"/>
      <c r="J232" s="12">
        <f t="shared" si="12"/>
        <v>7.36</v>
      </c>
      <c r="L232" s="37">
        <v>7360</v>
      </c>
      <c r="M232" s="26"/>
      <c r="N232" s="24"/>
    </row>
    <row r="233" spans="1:14" s="2" customFormat="1" ht="12.75" customHeight="1">
      <c r="A233" s="7">
        <v>34669</v>
      </c>
      <c r="B233" s="8">
        <f t="shared" si="9"/>
        <v>293.60000000000002</v>
      </c>
      <c r="D233" s="37">
        <v>293600</v>
      </c>
      <c r="E233" s="28">
        <f t="shared" si="10"/>
        <v>294.39999999999998</v>
      </c>
      <c r="F233" s="37">
        <v>294400</v>
      </c>
      <c r="G233" s="77">
        <f t="shared" si="11"/>
        <v>384.01</v>
      </c>
      <c r="H233" s="37">
        <v>384010</v>
      </c>
      <c r="I233" s="9"/>
      <c r="J233" s="12">
        <f t="shared" si="12"/>
        <v>7.61</v>
      </c>
      <c r="L233" s="37">
        <v>7610</v>
      </c>
      <c r="M233" s="26"/>
      <c r="N233" s="24"/>
    </row>
    <row r="234" spans="1:14" s="2" customFormat="1" ht="12.75" customHeight="1">
      <c r="A234" s="6">
        <v>34700</v>
      </c>
      <c r="B234" s="8">
        <f t="shared" si="9"/>
        <v>294.60000000000002</v>
      </c>
      <c r="D234" s="37">
        <v>294600</v>
      </c>
      <c r="E234" s="28">
        <f t="shared" si="10"/>
        <v>300</v>
      </c>
      <c r="F234" s="37">
        <v>300000</v>
      </c>
      <c r="G234" s="77">
        <f t="shared" si="11"/>
        <v>303.76</v>
      </c>
      <c r="H234" s="37">
        <v>303760</v>
      </c>
      <c r="I234" s="9"/>
      <c r="J234" s="12">
        <f t="shared" si="12"/>
        <v>7.66</v>
      </c>
      <c r="L234" s="37">
        <v>7660</v>
      </c>
      <c r="M234" s="26"/>
      <c r="N234" s="24"/>
    </row>
    <row r="235" spans="1:14" s="2" customFormat="1" ht="12.75" customHeight="1">
      <c r="A235" s="7">
        <v>34731</v>
      </c>
      <c r="B235" s="8">
        <f t="shared" si="9"/>
        <v>296</v>
      </c>
      <c r="D235" s="37">
        <v>296000</v>
      </c>
      <c r="E235" s="28">
        <f t="shared" si="10"/>
        <v>292.39999999999998</v>
      </c>
      <c r="F235" s="37">
        <v>292400</v>
      </c>
      <c r="G235" s="77">
        <f t="shared" si="11"/>
        <v>319.05</v>
      </c>
      <c r="H235" s="37">
        <v>319050</v>
      </c>
      <c r="I235" s="9"/>
      <c r="J235" s="12">
        <f t="shared" si="12"/>
        <v>7.11</v>
      </c>
      <c r="L235" s="37">
        <v>7110</v>
      </c>
      <c r="M235" s="26"/>
      <c r="N235" s="24"/>
    </row>
    <row r="236" spans="1:14" s="2" customFormat="1" ht="12.75" customHeight="1">
      <c r="A236" s="6">
        <v>34759</v>
      </c>
      <c r="B236" s="8">
        <f t="shared" si="9"/>
        <v>298.10000000000002</v>
      </c>
      <c r="D236" s="37">
        <v>298100</v>
      </c>
      <c r="E236" s="28">
        <f t="shared" si="10"/>
        <v>299.39999999999998</v>
      </c>
      <c r="F236" s="37">
        <v>299400</v>
      </c>
      <c r="G236" s="77">
        <f t="shared" si="11"/>
        <v>313.54000000000002</v>
      </c>
      <c r="H236" s="37">
        <v>313540</v>
      </c>
      <c r="I236" s="9"/>
      <c r="J236" s="12">
        <f t="shared" si="12"/>
        <v>7.32</v>
      </c>
      <c r="L236" s="37">
        <v>7320</v>
      </c>
      <c r="M236" s="26"/>
      <c r="N236" s="24"/>
    </row>
    <row r="237" spans="1:14" s="2" customFormat="1" ht="12.75" customHeight="1">
      <c r="A237" s="7">
        <v>34790</v>
      </c>
      <c r="B237" s="8">
        <f t="shared" si="9"/>
        <v>301.10000000000002</v>
      </c>
      <c r="D237" s="37">
        <v>301100</v>
      </c>
      <c r="E237" s="28">
        <f t="shared" si="10"/>
        <v>300.8</v>
      </c>
      <c r="F237" s="37">
        <v>300800</v>
      </c>
      <c r="G237" s="77">
        <f t="shared" si="11"/>
        <v>294.16000000000003</v>
      </c>
      <c r="H237" s="37">
        <v>294160</v>
      </c>
      <c r="I237" s="9"/>
      <c r="J237" s="12">
        <f t="shared" si="12"/>
        <v>7.79</v>
      </c>
      <c r="L237" s="37">
        <v>7790</v>
      </c>
      <c r="M237" s="26"/>
      <c r="N237" s="24"/>
    </row>
    <row r="238" spans="1:14" s="2" customFormat="1" ht="12.75" customHeight="1">
      <c r="A238" s="6">
        <v>34820</v>
      </c>
      <c r="B238" s="8">
        <f t="shared" si="9"/>
        <v>304.39999999999998</v>
      </c>
      <c r="D238" s="37">
        <v>304400</v>
      </c>
      <c r="E238" s="28">
        <f t="shared" si="10"/>
        <v>306.10000000000002</v>
      </c>
      <c r="F238" s="37">
        <v>306100</v>
      </c>
      <c r="G238" s="77">
        <f t="shared" si="11"/>
        <v>244.81</v>
      </c>
      <c r="H238" s="37">
        <v>244810</v>
      </c>
      <c r="I238" s="9"/>
      <c r="J238" s="12">
        <f t="shared" si="12"/>
        <v>6.89</v>
      </c>
      <c r="L238" s="37">
        <v>6890</v>
      </c>
      <c r="M238" s="26"/>
      <c r="N238" s="24"/>
    </row>
    <row r="239" spans="1:14" s="2" customFormat="1" ht="12.75" customHeight="1">
      <c r="A239" s="7">
        <v>34851</v>
      </c>
      <c r="B239" s="8">
        <f t="shared" si="9"/>
        <v>307.5</v>
      </c>
      <c r="D239" s="37">
        <v>307500</v>
      </c>
      <c r="E239" s="28">
        <f t="shared" si="10"/>
        <v>306.8</v>
      </c>
      <c r="F239" s="37">
        <v>306800</v>
      </c>
      <c r="G239" s="77">
        <f t="shared" si="11"/>
        <v>261.44</v>
      </c>
      <c r="H239" s="37">
        <v>261440</v>
      </c>
      <c r="I239" s="9"/>
      <c r="J239" s="12">
        <f t="shared" si="12"/>
        <v>7.9</v>
      </c>
      <c r="L239" s="37">
        <v>7900</v>
      </c>
      <c r="M239" s="26"/>
      <c r="N239" s="24"/>
    </row>
    <row r="240" spans="1:14" s="2" customFormat="1" ht="12.75" customHeight="1">
      <c r="A240" s="6">
        <v>34881</v>
      </c>
      <c r="B240" s="8">
        <f t="shared" si="9"/>
        <v>310.5</v>
      </c>
      <c r="D240" s="37">
        <v>310500</v>
      </c>
      <c r="E240" s="28">
        <f t="shared" si="10"/>
        <v>315.3</v>
      </c>
      <c r="F240" s="37">
        <v>315300</v>
      </c>
      <c r="G240" s="77">
        <f t="shared" si="11"/>
        <v>329.74</v>
      </c>
      <c r="H240" s="37">
        <v>329740</v>
      </c>
      <c r="I240" s="9"/>
      <c r="J240" s="12">
        <f t="shared" si="12"/>
        <v>8.42</v>
      </c>
      <c r="L240" s="37">
        <v>8420</v>
      </c>
      <c r="M240" s="26"/>
      <c r="N240" s="24"/>
    </row>
    <row r="241" spans="1:14" s="2" customFormat="1" ht="12.75" customHeight="1">
      <c r="A241" s="7">
        <v>34912</v>
      </c>
      <c r="B241" s="8">
        <f t="shared" si="9"/>
        <v>312.7</v>
      </c>
      <c r="D241" s="37">
        <v>312700</v>
      </c>
      <c r="E241" s="28">
        <f t="shared" si="10"/>
        <v>319.60000000000002</v>
      </c>
      <c r="F241" s="37">
        <v>319600</v>
      </c>
      <c r="G241" s="77">
        <f t="shared" si="11"/>
        <v>304.89999999999998</v>
      </c>
      <c r="H241" s="37">
        <v>304900</v>
      </c>
      <c r="I241" s="9"/>
      <c r="J241" s="12">
        <f t="shared" si="12"/>
        <v>8.2100000000000009</v>
      </c>
      <c r="L241" s="37">
        <v>8210</v>
      </c>
      <c r="M241" s="26"/>
      <c r="N241" s="24"/>
    </row>
    <row r="242" spans="1:14" s="2" customFormat="1" ht="12.75" customHeight="1">
      <c r="A242" s="6">
        <v>34943</v>
      </c>
      <c r="B242" s="8">
        <f t="shared" si="9"/>
        <v>315.39999999999998</v>
      </c>
      <c r="D242" s="37">
        <v>315400</v>
      </c>
      <c r="E242" s="28">
        <f t="shared" si="10"/>
        <v>311.60000000000002</v>
      </c>
      <c r="F242" s="37">
        <v>311600</v>
      </c>
      <c r="G242" s="77">
        <f t="shared" si="11"/>
        <v>268.57</v>
      </c>
      <c r="H242" s="37">
        <v>268570</v>
      </c>
      <c r="I242" s="9"/>
      <c r="J242" s="12">
        <f t="shared" si="12"/>
        <v>8.25</v>
      </c>
      <c r="L242" s="37">
        <v>8250</v>
      </c>
      <c r="M242" s="26"/>
      <c r="N242" s="24"/>
    </row>
    <row r="243" spans="1:14" s="2" customFormat="1" ht="12.75" customHeight="1">
      <c r="A243" s="7">
        <v>34973</v>
      </c>
      <c r="B243" s="8">
        <f t="shared" si="9"/>
        <v>318.3</v>
      </c>
      <c r="D243" s="37">
        <v>318300</v>
      </c>
      <c r="E243" s="28">
        <f t="shared" si="10"/>
        <v>312.7</v>
      </c>
      <c r="F243" s="37">
        <v>312700</v>
      </c>
      <c r="G243" s="77">
        <f t="shared" si="11"/>
        <v>320.66000000000003</v>
      </c>
      <c r="H243" s="37">
        <v>320660</v>
      </c>
      <c r="I243" s="9"/>
      <c r="J243" s="12">
        <f t="shared" si="12"/>
        <v>8.66</v>
      </c>
      <c r="L243" s="37">
        <v>8660</v>
      </c>
      <c r="M243" s="26"/>
      <c r="N243" s="24"/>
    </row>
    <row r="244" spans="1:14" s="2" customFormat="1" ht="12.75" customHeight="1">
      <c r="A244" s="6">
        <v>35004</v>
      </c>
      <c r="B244" s="8">
        <f t="shared" si="9"/>
        <v>321.7</v>
      </c>
      <c r="D244" s="37">
        <v>321700</v>
      </c>
      <c r="E244" s="28">
        <f t="shared" si="10"/>
        <v>323.60000000000002</v>
      </c>
      <c r="F244" s="37">
        <v>323600</v>
      </c>
      <c r="G244" s="77">
        <f t="shared" si="11"/>
        <v>342.93</v>
      </c>
      <c r="H244" s="37">
        <v>342930</v>
      </c>
      <c r="I244" s="9"/>
      <c r="J244" s="12">
        <f t="shared" si="12"/>
        <v>8.9600000000000009</v>
      </c>
      <c r="L244" s="37">
        <v>8960</v>
      </c>
      <c r="M244" s="26"/>
      <c r="N244" s="24"/>
    </row>
    <row r="245" spans="1:14" s="2" customFormat="1" ht="12.75" customHeight="1">
      <c r="A245" s="7">
        <v>35034</v>
      </c>
      <c r="B245" s="8">
        <f t="shared" si="9"/>
        <v>325.60000000000002</v>
      </c>
      <c r="D245" s="37">
        <v>325600</v>
      </c>
      <c r="E245" s="28">
        <f t="shared" si="10"/>
        <v>326</v>
      </c>
      <c r="F245" s="37">
        <v>326000</v>
      </c>
      <c r="G245" s="77">
        <f t="shared" si="11"/>
        <v>422.26</v>
      </c>
      <c r="H245" s="37">
        <v>422260</v>
      </c>
      <c r="I245" s="9"/>
      <c r="J245" s="12">
        <f t="shared" si="12"/>
        <v>9.8000000000000007</v>
      </c>
      <c r="L245" s="37">
        <v>9800</v>
      </c>
      <c r="M245" s="26"/>
      <c r="N245" s="24"/>
    </row>
    <row r="246" spans="1:14" s="2" customFormat="1" ht="12.75" customHeight="1">
      <c r="A246" s="6">
        <v>35065</v>
      </c>
      <c r="B246" s="8">
        <f t="shared" si="9"/>
        <v>330</v>
      </c>
      <c r="D246" s="37">
        <v>330000</v>
      </c>
      <c r="E246" s="28">
        <f t="shared" si="10"/>
        <v>326.8</v>
      </c>
      <c r="F246" s="37">
        <v>326800</v>
      </c>
      <c r="G246" s="77">
        <f t="shared" si="11"/>
        <v>317.20999999999998</v>
      </c>
      <c r="H246" s="37">
        <v>317210</v>
      </c>
      <c r="I246" s="9"/>
      <c r="J246" s="12">
        <f t="shared" si="12"/>
        <v>9.4</v>
      </c>
      <c r="L246" s="37">
        <v>9400</v>
      </c>
      <c r="M246" s="26"/>
      <c r="N246" s="24"/>
    </row>
    <row r="247" spans="1:14" s="2" customFormat="1" ht="12.75" customHeight="1">
      <c r="A247" s="7">
        <v>35096</v>
      </c>
      <c r="B247" s="8">
        <f t="shared" si="9"/>
        <v>334.6</v>
      </c>
      <c r="D247" s="37">
        <v>334600</v>
      </c>
      <c r="E247" s="28">
        <f t="shared" si="10"/>
        <v>333.9</v>
      </c>
      <c r="F247" s="37">
        <v>333900</v>
      </c>
      <c r="G247" s="77">
        <f t="shared" si="11"/>
        <v>392.69</v>
      </c>
      <c r="H247" s="37">
        <v>392690</v>
      </c>
      <c r="I247" s="9"/>
      <c r="J247" s="12">
        <f t="shared" si="12"/>
        <v>8.1999999999999993</v>
      </c>
      <c r="L247" s="37">
        <v>8200</v>
      </c>
      <c r="M247" s="26"/>
      <c r="N247" s="24"/>
    </row>
    <row r="248" spans="1:14" s="2" customFormat="1" ht="12.75" customHeight="1">
      <c r="A248" s="6">
        <v>35125</v>
      </c>
      <c r="B248" s="8">
        <f t="shared" si="9"/>
        <v>339</v>
      </c>
      <c r="D248" s="37">
        <v>339000</v>
      </c>
      <c r="E248" s="28">
        <f t="shared" si="10"/>
        <v>350.8</v>
      </c>
      <c r="F248" s="37">
        <v>350800</v>
      </c>
      <c r="G248" s="77">
        <f t="shared" si="11"/>
        <v>365.55</v>
      </c>
      <c r="H248" s="37">
        <v>365550</v>
      </c>
      <c r="I248" s="9"/>
      <c r="J248" s="12">
        <f t="shared" si="12"/>
        <v>8.42</v>
      </c>
      <c r="L248" s="37">
        <v>8420</v>
      </c>
      <c r="M248" s="26"/>
      <c r="N248" s="24"/>
    </row>
    <row r="249" spans="1:14" s="2" customFormat="1" ht="12.75" customHeight="1">
      <c r="A249" s="7">
        <v>35156</v>
      </c>
      <c r="B249" s="8">
        <f t="shared" si="9"/>
        <v>342.8</v>
      </c>
      <c r="D249" s="37">
        <v>342800</v>
      </c>
      <c r="E249" s="28">
        <f t="shared" si="10"/>
        <v>349.6</v>
      </c>
      <c r="F249" s="37">
        <v>349600</v>
      </c>
      <c r="G249" s="77">
        <f t="shared" si="11"/>
        <v>333.2</v>
      </c>
      <c r="H249" s="37">
        <v>333200</v>
      </c>
      <c r="I249" s="9"/>
      <c r="J249" s="12">
        <f t="shared" si="12"/>
        <v>7.17</v>
      </c>
      <c r="L249" s="37">
        <v>7170</v>
      </c>
      <c r="M249" s="26"/>
      <c r="N249" s="24"/>
    </row>
    <row r="250" spans="1:14" s="2" customFormat="1" ht="12.75" customHeight="1">
      <c r="A250" s="6">
        <v>35186</v>
      </c>
      <c r="B250" s="8">
        <f t="shared" ref="B250:B313" si="13">D250/1000</f>
        <v>345.7</v>
      </c>
      <c r="D250" s="37">
        <v>345700</v>
      </c>
      <c r="E250" s="28">
        <f t="shared" si="10"/>
        <v>327.60000000000002</v>
      </c>
      <c r="F250" s="37">
        <v>327600</v>
      </c>
      <c r="G250" s="77">
        <f t="shared" si="11"/>
        <v>261.51</v>
      </c>
      <c r="H250" s="37">
        <v>261510</v>
      </c>
      <c r="I250" s="9"/>
      <c r="J250" s="12">
        <f t="shared" si="12"/>
        <v>6.33</v>
      </c>
      <c r="L250" s="37">
        <v>6330</v>
      </c>
      <c r="M250" s="26"/>
      <c r="N250" s="24"/>
    </row>
    <row r="251" spans="1:14" s="2" customFormat="1" ht="12.75" customHeight="1">
      <c r="A251" s="7">
        <v>35217</v>
      </c>
      <c r="B251" s="8">
        <f t="shared" si="13"/>
        <v>347.5</v>
      </c>
      <c r="D251" s="37">
        <v>347500</v>
      </c>
      <c r="E251" s="28">
        <f t="shared" ref="E251:E314" si="14">F251/1000</f>
        <v>354.5</v>
      </c>
      <c r="F251" s="37">
        <v>354500</v>
      </c>
      <c r="G251" s="77">
        <f t="shared" si="11"/>
        <v>306.93</v>
      </c>
      <c r="H251" s="37">
        <v>306930</v>
      </c>
      <c r="I251" s="9"/>
      <c r="J251" s="12">
        <f t="shared" si="12"/>
        <v>7.3</v>
      </c>
      <c r="L251" s="37">
        <v>7300</v>
      </c>
      <c r="M251" s="26"/>
      <c r="N251" s="24"/>
    </row>
    <row r="252" spans="1:14" s="2" customFormat="1" ht="12.75" customHeight="1">
      <c r="A252" s="6">
        <v>35247</v>
      </c>
      <c r="B252" s="8">
        <f t="shared" si="13"/>
        <v>348.5</v>
      </c>
      <c r="D252" s="37">
        <v>348500</v>
      </c>
      <c r="E252" s="28">
        <f t="shared" si="14"/>
        <v>344.4</v>
      </c>
      <c r="F252" s="37">
        <v>344400</v>
      </c>
      <c r="G252" s="77">
        <f t="shared" si="11"/>
        <v>358.23</v>
      </c>
      <c r="H252" s="37">
        <v>358230</v>
      </c>
      <c r="I252" s="9"/>
      <c r="J252" s="12">
        <f t="shared" si="12"/>
        <v>7.53</v>
      </c>
      <c r="L252" s="37">
        <v>7530</v>
      </c>
      <c r="M252" s="26"/>
      <c r="N252" s="24"/>
    </row>
    <row r="253" spans="1:14" s="2" customFormat="1" ht="12.75" customHeight="1">
      <c r="A253" s="7">
        <v>35278</v>
      </c>
      <c r="B253" s="8">
        <f t="shared" si="13"/>
        <v>349.2</v>
      </c>
      <c r="D253" s="37">
        <v>349200</v>
      </c>
      <c r="E253" s="28">
        <f t="shared" si="14"/>
        <v>349.5</v>
      </c>
      <c r="F253" s="37">
        <v>349500</v>
      </c>
      <c r="G253" s="77">
        <f t="shared" si="11"/>
        <v>329.24</v>
      </c>
      <c r="H253" s="37">
        <v>329240</v>
      </c>
      <c r="I253" s="9"/>
      <c r="J253" s="12">
        <f t="shared" si="12"/>
        <v>7.74</v>
      </c>
      <c r="L253" s="37">
        <v>7740</v>
      </c>
      <c r="M253" s="26"/>
      <c r="N253" s="24"/>
    </row>
    <row r="254" spans="1:14" s="2" customFormat="1" ht="12.75" customHeight="1">
      <c r="A254" s="6">
        <v>35309</v>
      </c>
      <c r="B254" s="8">
        <f t="shared" si="13"/>
        <v>350</v>
      </c>
      <c r="D254" s="37">
        <v>350000</v>
      </c>
      <c r="E254" s="28">
        <f t="shared" si="14"/>
        <v>345.9</v>
      </c>
      <c r="F254" s="37">
        <v>345900</v>
      </c>
      <c r="G254" s="77">
        <f t="shared" si="11"/>
        <v>309.16000000000003</v>
      </c>
      <c r="H254" s="37">
        <v>309160</v>
      </c>
      <c r="I254" s="9"/>
      <c r="J254" s="12">
        <f t="shared" si="12"/>
        <v>7.42</v>
      </c>
      <c r="L254" s="37">
        <v>7420</v>
      </c>
      <c r="M254" s="26"/>
      <c r="N254" s="24"/>
    </row>
    <row r="255" spans="1:14" s="2" customFormat="1" ht="12.75" customHeight="1">
      <c r="A255" s="7">
        <v>35339</v>
      </c>
      <c r="B255" s="8">
        <f t="shared" si="13"/>
        <v>351.4</v>
      </c>
      <c r="D255" s="37">
        <v>351400</v>
      </c>
      <c r="E255" s="28">
        <f t="shared" si="14"/>
        <v>344.3</v>
      </c>
      <c r="F255" s="37">
        <v>344300</v>
      </c>
      <c r="G255" s="77">
        <f t="shared" si="11"/>
        <v>350.36</v>
      </c>
      <c r="H255" s="37">
        <v>350360</v>
      </c>
      <c r="I255" s="9"/>
      <c r="J255" s="12">
        <f t="shared" si="12"/>
        <v>7.51</v>
      </c>
      <c r="L255" s="37">
        <v>7510</v>
      </c>
      <c r="M255" s="26"/>
      <c r="N255" s="24"/>
    </row>
    <row r="256" spans="1:14" s="2" customFormat="1" ht="12.75" customHeight="1">
      <c r="A256" s="6">
        <v>35370</v>
      </c>
      <c r="B256" s="8">
        <f t="shared" si="13"/>
        <v>353.2</v>
      </c>
      <c r="D256" s="37">
        <v>353200</v>
      </c>
      <c r="E256" s="28">
        <f t="shared" si="14"/>
        <v>358.7</v>
      </c>
      <c r="F256" s="37">
        <v>358700</v>
      </c>
      <c r="G256" s="77">
        <f t="shared" si="11"/>
        <v>375.57</v>
      </c>
      <c r="H256" s="37">
        <v>375570</v>
      </c>
      <c r="I256" s="9"/>
      <c r="J256" s="12">
        <f t="shared" si="12"/>
        <v>7.64</v>
      </c>
      <c r="L256" s="37">
        <v>7640</v>
      </c>
      <c r="M256" s="26"/>
      <c r="N256" s="24"/>
    </row>
    <row r="257" spans="1:14" s="2" customFormat="1" ht="12.75" customHeight="1">
      <c r="A257" s="7">
        <v>35400</v>
      </c>
      <c r="B257" s="8">
        <f t="shared" si="13"/>
        <v>355</v>
      </c>
      <c r="D257" s="37">
        <v>355000</v>
      </c>
      <c r="E257" s="28">
        <f t="shared" si="14"/>
        <v>358.4</v>
      </c>
      <c r="F257" s="37">
        <v>358400</v>
      </c>
      <c r="G257" s="77">
        <f t="shared" si="11"/>
        <v>465.18</v>
      </c>
      <c r="H257" s="37">
        <v>465180</v>
      </c>
      <c r="I257" s="9"/>
      <c r="J257" s="12">
        <f t="shared" si="12"/>
        <v>7.83</v>
      </c>
      <c r="L257" s="37">
        <v>7830</v>
      </c>
      <c r="M257" s="26"/>
      <c r="N257" s="24"/>
    </row>
    <row r="258" spans="1:14" s="2" customFormat="1" ht="12.75" customHeight="1">
      <c r="A258" s="6">
        <v>35431</v>
      </c>
      <c r="B258" s="8">
        <f t="shared" si="13"/>
        <v>356.4</v>
      </c>
      <c r="D258" s="37">
        <v>356400</v>
      </c>
      <c r="E258" s="28">
        <f t="shared" si="14"/>
        <v>353.1</v>
      </c>
      <c r="F258" s="37">
        <v>353100</v>
      </c>
      <c r="G258" s="77">
        <f t="shared" si="11"/>
        <v>342.89</v>
      </c>
      <c r="H258" s="37">
        <v>342890</v>
      </c>
      <c r="I258" s="9"/>
      <c r="J258" s="12">
        <f t="shared" si="12"/>
        <v>7.29</v>
      </c>
      <c r="L258" s="37">
        <v>7290</v>
      </c>
      <c r="M258" s="26"/>
      <c r="N258" s="24"/>
    </row>
    <row r="259" spans="1:14" s="2" customFormat="1" ht="12.75" customHeight="1">
      <c r="A259" s="7">
        <v>35462</v>
      </c>
      <c r="B259" s="8">
        <f t="shared" si="13"/>
        <v>357.3</v>
      </c>
      <c r="D259" s="37">
        <v>357300</v>
      </c>
      <c r="E259" s="28">
        <f t="shared" si="14"/>
        <v>366.1</v>
      </c>
      <c r="F259" s="37">
        <v>366100</v>
      </c>
      <c r="G259" s="77">
        <f t="shared" si="11"/>
        <v>407.96</v>
      </c>
      <c r="H259" s="37">
        <v>407960</v>
      </c>
      <c r="I259" s="9"/>
      <c r="J259" s="12">
        <f t="shared" si="12"/>
        <v>6.64</v>
      </c>
      <c r="L259" s="37">
        <v>6640</v>
      </c>
      <c r="M259" s="26"/>
      <c r="N259" s="24"/>
    </row>
    <row r="260" spans="1:14" s="2" customFormat="1" ht="12.75" customHeight="1">
      <c r="A260" s="6">
        <v>35490</v>
      </c>
      <c r="B260" s="8">
        <f t="shared" si="13"/>
        <v>357.8</v>
      </c>
      <c r="D260" s="37">
        <v>357800</v>
      </c>
      <c r="E260" s="28">
        <f t="shared" si="14"/>
        <v>360.3</v>
      </c>
      <c r="F260" s="37">
        <v>360300</v>
      </c>
      <c r="G260" s="77">
        <f t="shared" si="11"/>
        <v>390.9</v>
      </c>
      <c r="H260" s="37">
        <v>390900</v>
      </c>
      <c r="I260" s="9"/>
      <c r="J260" s="12">
        <f t="shared" si="12"/>
        <v>7.35</v>
      </c>
      <c r="L260" s="37">
        <v>7350</v>
      </c>
      <c r="M260" s="26"/>
      <c r="N260" s="24"/>
    </row>
    <row r="261" spans="1:14" s="2" customFormat="1" ht="12.75" customHeight="1">
      <c r="A261" s="7">
        <v>35521</v>
      </c>
      <c r="B261" s="8">
        <f t="shared" si="13"/>
        <v>358.4</v>
      </c>
      <c r="D261" s="37">
        <v>358400</v>
      </c>
      <c r="E261" s="28">
        <f t="shared" si="14"/>
        <v>350.2</v>
      </c>
      <c r="F261" s="37">
        <v>350200</v>
      </c>
      <c r="G261" s="77">
        <f t="shared" si="11"/>
        <v>325.89999999999998</v>
      </c>
      <c r="H261" s="37">
        <v>325900</v>
      </c>
      <c r="I261" s="9"/>
      <c r="J261" s="12">
        <f t="shared" si="12"/>
        <v>6.46</v>
      </c>
      <c r="L261" s="37">
        <v>6460</v>
      </c>
      <c r="M261" s="26"/>
      <c r="N261" s="24"/>
    </row>
    <row r="262" spans="1:14" s="2" customFormat="1" ht="12.75" customHeight="1">
      <c r="A262" s="6">
        <v>35551</v>
      </c>
      <c r="B262" s="8">
        <f t="shared" si="13"/>
        <v>359.7</v>
      </c>
      <c r="D262" s="37">
        <v>359700</v>
      </c>
      <c r="E262" s="28">
        <f t="shared" si="14"/>
        <v>360.3</v>
      </c>
      <c r="F262" s="37">
        <v>360300</v>
      </c>
      <c r="G262" s="77">
        <f t="shared" si="11"/>
        <v>289.10000000000002</v>
      </c>
      <c r="H262" s="37">
        <v>289100</v>
      </c>
      <c r="I262" s="9"/>
      <c r="J262" s="12">
        <f t="shared" si="12"/>
        <v>6.14</v>
      </c>
      <c r="L262" s="37">
        <v>6140</v>
      </c>
      <c r="M262" s="26"/>
      <c r="N262" s="24"/>
    </row>
    <row r="263" spans="1:14" s="2" customFormat="1">
      <c r="A263" s="7">
        <v>35582</v>
      </c>
      <c r="B263" s="8">
        <f t="shared" si="13"/>
        <v>361.5</v>
      </c>
      <c r="D263" s="37">
        <v>361500</v>
      </c>
      <c r="E263" s="28">
        <f t="shared" si="14"/>
        <v>357.2</v>
      </c>
      <c r="F263" s="37">
        <v>357200</v>
      </c>
      <c r="G263" s="77">
        <f t="shared" ref="G263:G326" si="15">H263/1000</f>
        <v>308.18</v>
      </c>
      <c r="H263" s="37">
        <v>308180</v>
      </c>
      <c r="I263" s="9"/>
      <c r="J263" s="12">
        <f t="shared" si="12"/>
        <v>6.22</v>
      </c>
      <c r="K263" s="13"/>
      <c r="L263" s="37">
        <v>6220</v>
      </c>
      <c r="M263" s="26"/>
      <c r="N263" s="24"/>
    </row>
    <row r="264" spans="1:14" s="2" customFormat="1">
      <c r="A264" s="6">
        <v>35612</v>
      </c>
      <c r="B264" s="8">
        <f t="shared" si="13"/>
        <v>363.1</v>
      </c>
      <c r="D264" s="37">
        <v>363100</v>
      </c>
      <c r="E264" s="28">
        <f t="shared" si="14"/>
        <v>374.3</v>
      </c>
      <c r="F264" s="37">
        <v>374300</v>
      </c>
      <c r="G264" s="77">
        <f t="shared" si="15"/>
        <v>397.36</v>
      </c>
      <c r="H264" s="37">
        <v>397360</v>
      </c>
      <c r="I264" s="9"/>
      <c r="J264" s="12">
        <f t="shared" ref="J264:J327" si="16">L264/1000</f>
        <v>6.52</v>
      </c>
      <c r="K264" s="13"/>
      <c r="L264" s="37">
        <v>6520</v>
      </c>
      <c r="M264" s="26"/>
      <c r="N264" s="24"/>
    </row>
    <row r="265" spans="1:14" s="2" customFormat="1">
      <c r="A265" s="6">
        <v>35643</v>
      </c>
      <c r="B265" s="8">
        <f t="shared" si="13"/>
        <v>360.9</v>
      </c>
      <c r="D265" s="37">
        <v>360900</v>
      </c>
      <c r="E265" s="28">
        <f t="shared" si="14"/>
        <v>355.4</v>
      </c>
      <c r="F265" s="37">
        <v>355400</v>
      </c>
      <c r="G265" s="77">
        <f t="shared" si="15"/>
        <v>330.43</v>
      </c>
      <c r="H265" s="37">
        <v>330430</v>
      </c>
      <c r="I265" s="9"/>
      <c r="J265" s="12">
        <f t="shared" si="16"/>
        <v>6.46</v>
      </c>
      <c r="K265" s="13"/>
      <c r="L265" s="37">
        <v>6460</v>
      </c>
      <c r="M265" s="26"/>
      <c r="N265" s="24"/>
    </row>
    <row r="266" spans="1:14" s="2" customFormat="1">
      <c r="A266" s="6">
        <v>35674</v>
      </c>
      <c r="B266" s="8">
        <f t="shared" si="13"/>
        <v>361.5</v>
      </c>
      <c r="D266" s="37">
        <v>361500</v>
      </c>
      <c r="E266" s="28">
        <f t="shared" si="14"/>
        <v>374.7</v>
      </c>
      <c r="F266" s="37">
        <v>374700</v>
      </c>
      <c r="G266" s="77">
        <f t="shared" si="15"/>
        <v>330.94</v>
      </c>
      <c r="H266" s="37">
        <v>330940</v>
      </c>
      <c r="I266" s="9"/>
      <c r="J266" s="12">
        <f t="shared" si="16"/>
        <v>6.25</v>
      </c>
      <c r="K266" s="13"/>
      <c r="L266" s="37">
        <v>6250</v>
      </c>
      <c r="M266" s="26"/>
      <c r="N266" s="24"/>
    </row>
    <row r="267" spans="1:14" s="2" customFormat="1">
      <c r="A267" s="6">
        <v>35704</v>
      </c>
      <c r="B267" s="8">
        <f t="shared" si="13"/>
        <v>361.8</v>
      </c>
      <c r="D267" s="37">
        <v>361800</v>
      </c>
      <c r="E267" s="28">
        <f t="shared" si="14"/>
        <v>366.3</v>
      </c>
      <c r="F267" s="37">
        <v>366300</v>
      </c>
      <c r="G267" s="77">
        <f t="shared" si="15"/>
        <v>366.48</v>
      </c>
      <c r="H267" s="37">
        <v>366480</v>
      </c>
      <c r="I267" s="9"/>
      <c r="J267" s="12">
        <f t="shared" si="16"/>
        <v>6.04</v>
      </c>
      <c r="K267" s="13"/>
      <c r="L267" s="37">
        <v>6040</v>
      </c>
      <c r="M267" s="26"/>
      <c r="N267" s="24"/>
    </row>
    <row r="268" spans="1:14" s="2" customFormat="1">
      <c r="A268" s="6">
        <v>35735</v>
      </c>
      <c r="B268" s="8">
        <f t="shared" si="13"/>
        <v>362.2</v>
      </c>
      <c r="D268" s="37">
        <v>362200</v>
      </c>
      <c r="E268" s="28">
        <f t="shared" si="14"/>
        <v>356.6</v>
      </c>
      <c r="F268" s="37">
        <v>356600</v>
      </c>
      <c r="G268" s="77">
        <f t="shared" si="15"/>
        <v>379.46</v>
      </c>
      <c r="H268" s="37">
        <v>379460</v>
      </c>
      <c r="I268" s="9"/>
      <c r="J268" s="12">
        <f t="shared" si="16"/>
        <v>6.23</v>
      </c>
      <c r="K268" s="13"/>
      <c r="L268" s="37">
        <v>6230</v>
      </c>
      <c r="M268" s="26"/>
      <c r="N268" s="24"/>
    </row>
    <row r="269" spans="1:14" s="2" customFormat="1">
      <c r="A269" s="6">
        <v>35765</v>
      </c>
      <c r="B269" s="8">
        <f t="shared" si="13"/>
        <v>345.2</v>
      </c>
      <c r="D269" s="37">
        <v>345200</v>
      </c>
      <c r="E269" s="28">
        <f t="shared" si="14"/>
        <v>349.1</v>
      </c>
      <c r="F269" s="37">
        <v>349100</v>
      </c>
      <c r="G269" s="77">
        <f t="shared" si="15"/>
        <v>448.28</v>
      </c>
      <c r="H269" s="37">
        <v>448280</v>
      </c>
      <c r="I269" s="9"/>
      <c r="J269" s="12">
        <f t="shared" si="16"/>
        <v>6.66</v>
      </c>
      <c r="K269" s="13"/>
      <c r="L269" s="37">
        <v>6660</v>
      </c>
      <c r="M269" s="26"/>
      <c r="N269" s="24"/>
    </row>
    <row r="270" spans="1:14" s="2" customFormat="1">
      <c r="A270" s="6">
        <v>35796</v>
      </c>
      <c r="B270" s="8">
        <f t="shared" si="13"/>
        <v>343.2</v>
      </c>
      <c r="D270" s="37">
        <v>343200</v>
      </c>
      <c r="E270" s="28">
        <f t="shared" si="14"/>
        <v>345.1</v>
      </c>
      <c r="F270" s="37">
        <v>345100</v>
      </c>
      <c r="G270" s="77">
        <f t="shared" si="15"/>
        <v>346.23</v>
      </c>
      <c r="H270" s="37">
        <v>346230</v>
      </c>
      <c r="I270" s="9"/>
      <c r="J270" s="12">
        <f t="shared" si="16"/>
        <v>7.04</v>
      </c>
      <c r="K270" s="13"/>
      <c r="L270" s="37">
        <v>7040</v>
      </c>
      <c r="M270" s="26"/>
      <c r="N270" s="24"/>
    </row>
    <row r="271" spans="1:14" s="2" customFormat="1">
      <c r="A271" s="6">
        <v>35827</v>
      </c>
      <c r="B271" s="8">
        <f t="shared" si="13"/>
        <v>345.2</v>
      </c>
      <c r="D271" s="37">
        <v>345200</v>
      </c>
      <c r="E271" s="28">
        <f t="shared" si="14"/>
        <v>341.7</v>
      </c>
      <c r="F271" s="37">
        <v>341700</v>
      </c>
      <c r="G271" s="77">
        <f t="shared" si="15"/>
        <v>353.61</v>
      </c>
      <c r="H271" s="37">
        <v>353610</v>
      </c>
      <c r="I271" s="9"/>
      <c r="J271" s="12">
        <f t="shared" si="16"/>
        <v>6.17</v>
      </c>
      <c r="K271" s="13"/>
      <c r="L271" s="37">
        <v>6170</v>
      </c>
      <c r="M271" s="26"/>
      <c r="N271" s="24"/>
    </row>
    <row r="272" spans="1:14" s="2" customFormat="1">
      <c r="A272" s="6">
        <v>35855</v>
      </c>
      <c r="B272" s="8">
        <f t="shared" si="13"/>
        <v>347</v>
      </c>
      <c r="D272" s="37">
        <v>347000</v>
      </c>
      <c r="E272" s="28">
        <f t="shared" si="14"/>
        <v>321.3</v>
      </c>
      <c r="F272" s="37">
        <v>321300</v>
      </c>
      <c r="G272" s="77">
        <f t="shared" si="15"/>
        <v>338.56</v>
      </c>
      <c r="H272" s="37">
        <v>338560</v>
      </c>
      <c r="I272" s="9"/>
      <c r="J272" s="12">
        <f t="shared" si="16"/>
        <v>6.4</v>
      </c>
      <c r="K272" s="13"/>
      <c r="L272" s="37">
        <v>6400</v>
      </c>
      <c r="M272" s="26"/>
      <c r="N272" s="24"/>
    </row>
    <row r="273" spans="1:14" s="2" customFormat="1">
      <c r="A273" s="10">
        <v>35886</v>
      </c>
      <c r="B273" s="8">
        <f t="shared" si="13"/>
        <v>348.1</v>
      </c>
      <c r="D273" s="37">
        <v>348100</v>
      </c>
      <c r="E273" s="28">
        <f t="shared" si="14"/>
        <v>356.4</v>
      </c>
      <c r="F273" s="37">
        <v>356400</v>
      </c>
      <c r="G273" s="77">
        <f t="shared" si="15"/>
        <v>341.08</v>
      </c>
      <c r="H273" s="37">
        <v>341080</v>
      </c>
      <c r="I273" s="9"/>
      <c r="J273" s="12">
        <f t="shared" si="16"/>
        <v>6.41</v>
      </c>
      <c r="K273" s="13"/>
      <c r="L273" s="37">
        <v>6410</v>
      </c>
      <c r="M273" s="26"/>
      <c r="N273" s="24"/>
    </row>
    <row r="274" spans="1:14" s="2" customFormat="1">
      <c r="A274" s="10">
        <v>35916</v>
      </c>
      <c r="B274" s="8">
        <f t="shared" si="13"/>
        <v>348.1</v>
      </c>
      <c r="D274" s="37">
        <v>348100</v>
      </c>
      <c r="E274" s="28">
        <f t="shared" si="14"/>
        <v>356</v>
      </c>
      <c r="F274" s="37">
        <v>356000</v>
      </c>
      <c r="G274" s="77">
        <f t="shared" si="15"/>
        <v>283.39999999999998</v>
      </c>
      <c r="H274" s="37">
        <v>283400</v>
      </c>
      <c r="I274" s="9"/>
      <c r="J274" s="12">
        <f t="shared" si="16"/>
        <v>6.16</v>
      </c>
      <c r="K274" s="13"/>
      <c r="L274" s="37">
        <v>6160</v>
      </c>
      <c r="M274" s="26"/>
      <c r="N274" s="24"/>
    </row>
    <row r="275" spans="1:14" s="2" customFormat="1">
      <c r="A275" s="10">
        <v>35947</v>
      </c>
      <c r="B275" s="8">
        <f t="shared" si="13"/>
        <v>347.6</v>
      </c>
      <c r="D275" s="37">
        <v>347600</v>
      </c>
      <c r="E275" s="28">
        <f t="shared" si="14"/>
        <v>349.4</v>
      </c>
      <c r="F275" s="37">
        <v>349400</v>
      </c>
      <c r="G275" s="77">
        <f t="shared" si="15"/>
        <v>304.19</v>
      </c>
      <c r="H275" s="37">
        <v>304190</v>
      </c>
      <c r="I275" s="9"/>
      <c r="J275" s="12">
        <f t="shared" si="16"/>
        <v>7.01</v>
      </c>
      <c r="K275" s="13"/>
      <c r="L275" s="37">
        <v>7010</v>
      </c>
      <c r="M275" s="26"/>
      <c r="N275" s="24"/>
    </row>
    <row r="276" spans="1:14" s="2" customFormat="1">
      <c r="A276" s="10">
        <v>35977</v>
      </c>
      <c r="B276" s="8">
        <f t="shared" si="13"/>
        <v>347</v>
      </c>
      <c r="D276" s="37">
        <v>347000</v>
      </c>
      <c r="E276" s="28">
        <f t="shared" si="14"/>
        <v>354.3</v>
      </c>
      <c r="F276" s="37">
        <v>354300</v>
      </c>
      <c r="G276" s="77">
        <f t="shared" si="15"/>
        <v>372.3</v>
      </c>
      <c r="H276" s="37">
        <v>372300</v>
      </c>
      <c r="I276" s="9"/>
      <c r="J276" s="12">
        <f t="shared" si="16"/>
        <v>7.43</v>
      </c>
      <c r="K276" s="13"/>
      <c r="L276" s="37">
        <v>7430</v>
      </c>
      <c r="M276" s="26"/>
      <c r="N276" s="24"/>
    </row>
    <row r="277" spans="1:14" s="2" customFormat="1">
      <c r="A277" s="10">
        <v>36008</v>
      </c>
      <c r="B277" s="8">
        <f t="shared" si="13"/>
        <v>346.7</v>
      </c>
      <c r="D277" s="37">
        <v>346700</v>
      </c>
      <c r="E277" s="28">
        <f t="shared" si="14"/>
        <v>345.3</v>
      </c>
      <c r="F277" s="37">
        <v>345300</v>
      </c>
      <c r="G277" s="77">
        <f t="shared" si="15"/>
        <v>323.68</v>
      </c>
      <c r="H277" s="37">
        <v>323680</v>
      </c>
      <c r="I277" s="9"/>
      <c r="J277" s="12">
        <f t="shared" si="16"/>
        <v>6.94</v>
      </c>
      <c r="K277" s="13"/>
      <c r="L277" s="37">
        <v>6940</v>
      </c>
      <c r="M277" s="26"/>
      <c r="N277" s="24"/>
    </row>
    <row r="278" spans="1:14" s="2" customFormat="1">
      <c r="A278" s="10">
        <v>36039</v>
      </c>
      <c r="B278" s="8">
        <f t="shared" si="13"/>
        <v>347</v>
      </c>
      <c r="D278" s="37">
        <v>347000</v>
      </c>
      <c r="E278" s="28">
        <f t="shared" si="14"/>
        <v>360.5</v>
      </c>
      <c r="F278" s="37">
        <v>360500</v>
      </c>
      <c r="G278" s="77">
        <f t="shared" si="15"/>
        <v>323.86</v>
      </c>
      <c r="H278" s="37">
        <v>323860</v>
      </c>
      <c r="I278" s="9"/>
      <c r="J278" s="12">
        <f t="shared" si="16"/>
        <v>6.68</v>
      </c>
      <c r="K278" s="13"/>
      <c r="L278" s="37">
        <v>6680</v>
      </c>
      <c r="M278" s="26"/>
      <c r="N278" s="24"/>
    </row>
    <row r="279" spans="1:14" s="2" customFormat="1">
      <c r="A279" s="10">
        <v>36069</v>
      </c>
      <c r="B279" s="8">
        <f t="shared" si="13"/>
        <v>348.3</v>
      </c>
      <c r="D279" s="37">
        <v>348300</v>
      </c>
      <c r="E279" s="28">
        <f t="shared" si="14"/>
        <v>348.8</v>
      </c>
      <c r="F279" s="37">
        <v>348800</v>
      </c>
      <c r="G279" s="77">
        <f t="shared" si="15"/>
        <v>354.75</v>
      </c>
      <c r="H279" s="37">
        <v>354750</v>
      </c>
      <c r="I279" s="9"/>
      <c r="J279" s="12">
        <f t="shared" si="16"/>
        <v>6.92</v>
      </c>
      <c r="K279" s="13"/>
      <c r="L279" s="37">
        <v>6920</v>
      </c>
      <c r="M279" s="26"/>
      <c r="N279" s="24"/>
    </row>
    <row r="280" spans="1:14" s="2" customFormat="1">
      <c r="A280" s="10">
        <v>36100</v>
      </c>
      <c r="B280" s="8">
        <f t="shared" si="13"/>
        <v>350.6</v>
      </c>
      <c r="D280" s="37">
        <v>350600</v>
      </c>
      <c r="E280" s="28">
        <f t="shared" si="14"/>
        <v>344.7</v>
      </c>
      <c r="F280" s="37">
        <v>344700</v>
      </c>
      <c r="G280" s="77">
        <f t="shared" si="15"/>
        <v>367.91</v>
      </c>
      <c r="H280" s="37">
        <v>367910</v>
      </c>
      <c r="I280" s="9"/>
      <c r="J280" s="12">
        <f t="shared" si="16"/>
        <v>6.55</v>
      </c>
      <c r="K280" s="13"/>
      <c r="L280" s="37">
        <v>6550</v>
      </c>
      <c r="M280" s="26"/>
      <c r="N280" s="24"/>
    </row>
    <row r="281" spans="1:14" s="2" customFormat="1">
      <c r="A281" s="10">
        <v>36130</v>
      </c>
      <c r="B281" s="8">
        <f t="shared" si="13"/>
        <v>353.4</v>
      </c>
      <c r="D281" s="37">
        <v>353400</v>
      </c>
      <c r="E281" s="28">
        <f t="shared" si="14"/>
        <v>351.7</v>
      </c>
      <c r="F281" s="37">
        <v>351700</v>
      </c>
      <c r="G281" s="77">
        <f t="shared" si="15"/>
        <v>457.64</v>
      </c>
      <c r="H281" s="37">
        <v>457640</v>
      </c>
      <c r="I281" s="9"/>
      <c r="J281" s="12">
        <f t="shared" si="16"/>
        <v>7.38</v>
      </c>
      <c r="K281" s="13"/>
      <c r="L281" s="37">
        <v>7380</v>
      </c>
      <c r="M281" s="26"/>
      <c r="N281" s="24"/>
    </row>
    <row r="282" spans="1:14" s="2" customFormat="1">
      <c r="A282" s="10">
        <v>36161</v>
      </c>
      <c r="B282" s="8">
        <f t="shared" si="13"/>
        <v>356.3</v>
      </c>
      <c r="D282" s="37">
        <v>356300</v>
      </c>
      <c r="E282" s="28">
        <f t="shared" si="14"/>
        <v>362.9</v>
      </c>
      <c r="F282" s="37">
        <v>362900</v>
      </c>
      <c r="G282" s="77">
        <f t="shared" si="15"/>
        <v>350.98</v>
      </c>
      <c r="H282" s="37">
        <v>350980</v>
      </c>
      <c r="I282" s="9"/>
      <c r="J282" s="12">
        <f t="shared" si="16"/>
        <v>7.93</v>
      </c>
      <c r="K282" s="13"/>
      <c r="L282" s="37">
        <v>7930</v>
      </c>
      <c r="M282" s="26"/>
      <c r="N282" s="24"/>
    </row>
    <row r="283" spans="1:14" s="2" customFormat="1">
      <c r="A283" s="10">
        <v>36192</v>
      </c>
      <c r="B283" s="8">
        <f t="shared" si="13"/>
        <v>359</v>
      </c>
      <c r="D283" s="37">
        <v>359000</v>
      </c>
      <c r="E283" s="28">
        <f t="shared" si="14"/>
        <v>362.2</v>
      </c>
      <c r="F283" s="37">
        <v>362200</v>
      </c>
      <c r="G283" s="77">
        <f t="shared" si="15"/>
        <v>398.57</v>
      </c>
      <c r="H283" s="37">
        <v>398570</v>
      </c>
      <c r="I283" s="9"/>
      <c r="J283" s="12">
        <f t="shared" si="16"/>
        <v>6.93</v>
      </c>
      <c r="K283" s="13"/>
      <c r="L283" s="37">
        <v>6930</v>
      </c>
      <c r="M283" s="26"/>
      <c r="N283" s="24"/>
    </row>
    <row r="284" spans="1:14" s="2" customFormat="1">
      <c r="A284" s="10">
        <v>36220</v>
      </c>
      <c r="B284" s="8">
        <f t="shared" si="13"/>
        <v>361.4</v>
      </c>
      <c r="D284" s="37">
        <v>361400</v>
      </c>
      <c r="E284" s="28">
        <f t="shared" si="14"/>
        <v>365.5</v>
      </c>
      <c r="F284" s="37">
        <v>365500</v>
      </c>
      <c r="G284" s="77">
        <f t="shared" si="15"/>
        <v>389.02</v>
      </c>
      <c r="H284" s="37">
        <v>389020</v>
      </c>
      <c r="I284" s="9"/>
      <c r="J284" s="12">
        <f t="shared" si="16"/>
        <v>7.1</v>
      </c>
      <c r="K284" s="13"/>
      <c r="L284" s="37">
        <v>7100</v>
      </c>
      <c r="M284" s="26"/>
      <c r="N284" s="24"/>
    </row>
    <row r="285" spans="1:14" s="2" customFormat="1">
      <c r="A285" s="10">
        <v>36251</v>
      </c>
      <c r="B285" s="8">
        <f t="shared" si="13"/>
        <v>363.9</v>
      </c>
      <c r="D285" s="37">
        <v>363900</v>
      </c>
      <c r="E285" s="28">
        <f t="shared" si="14"/>
        <v>356.8</v>
      </c>
      <c r="F285" s="37">
        <v>356800</v>
      </c>
      <c r="G285" s="77">
        <f t="shared" si="15"/>
        <v>334.13</v>
      </c>
      <c r="H285" s="37">
        <v>334130</v>
      </c>
      <c r="I285" s="9"/>
      <c r="J285" s="12">
        <f t="shared" si="16"/>
        <v>6.65</v>
      </c>
      <c r="K285" s="13"/>
      <c r="L285" s="37">
        <v>6650</v>
      </c>
      <c r="M285" s="26"/>
      <c r="N285" s="24"/>
    </row>
    <row r="286" spans="1:14" s="2" customFormat="1">
      <c r="A286" s="10">
        <v>36281</v>
      </c>
      <c r="B286" s="8">
        <f t="shared" si="13"/>
        <v>367</v>
      </c>
      <c r="D286" s="37">
        <v>367000</v>
      </c>
      <c r="E286" s="28">
        <f t="shared" si="14"/>
        <v>371</v>
      </c>
      <c r="F286" s="37">
        <v>371000</v>
      </c>
      <c r="G286" s="77">
        <f t="shared" si="15"/>
        <v>298.13</v>
      </c>
      <c r="H286" s="37">
        <v>298130</v>
      </c>
      <c r="I286" s="9"/>
      <c r="J286" s="12">
        <f t="shared" si="16"/>
        <v>6.92</v>
      </c>
      <c r="K286" s="13"/>
      <c r="L286" s="37">
        <v>6920</v>
      </c>
      <c r="M286" s="26"/>
      <c r="N286" s="24"/>
    </row>
    <row r="287" spans="1:14" s="2" customFormat="1">
      <c r="A287" s="10">
        <v>36312</v>
      </c>
      <c r="B287" s="8">
        <f t="shared" si="13"/>
        <v>371</v>
      </c>
      <c r="D287" s="37">
        <v>371000</v>
      </c>
      <c r="E287" s="28">
        <f t="shared" si="14"/>
        <v>365.7</v>
      </c>
      <c r="F287" s="37">
        <v>365700</v>
      </c>
      <c r="G287" s="77">
        <f t="shared" si="15"/>
        <v>317.06</v>
      </c>
      <c r="H287" s="37">
        <v>317060</v>
      </c>
      <c r="I287" s="9"/>
      <c r="J287" s="12">
        <f t="shared" si="16"/>
        <v>6.73</v>
      </c>
      <c r="K287" s="13"/>
      <c r="L287" s="37">
        <v>6730</v>
      </c>
      <c r="M287" s="26"/>
      <c r="N287" s="24"/>
    </row>
    <row r="288" spans="1:14" s="2" customFormat="1">
      <c r="A288" s="10">
        <v>36342</v>
      </c>
      <c r="B288" s="8">
        <f t="shared" si="13"/>
        <v>375.8</v>
      </c>
      <c r="D288" s="37">
        <v>375800</v>
      </c>
      <c r="E288" s="28">
        <f t="shared" si="14"/>
        <v>370.4</v>
      </c>
      <c r="F288" s="37">
        <v>370400</v>
      </c>
      <c r="G288" s="77">
        <f t="shared" si="15"/>
        <v>388.46</v>
      </c>
      <c r="H288" s="37">
        <v>388460</v>
      </c>
      <c r="I288" s="9"/>
      <c r="J288" s="12">
        <f t="shared" si="16"/>
        <v>7.58</v>
      </c>
      <c r="K288" s="13"/>
      <c r="L288" s="37">
        <v>7580</v>
      </c>
      <c r="M288" s="26"/>
      <c r="N288" s="24"/>
    </row>
    <row r="289" spans="1:14" s="2" customFormat="1">
      <c r="A289" s="10">
        <v>36373</v>
      </c>
      <c r="B289" s="8">
        <f t="shared" si="13"/>
        <v>380.5</v>
      </c>
      <c r="D289" s="37">
        <v>380500</v>
      </c>
      <c r="E289" s="28">
        <f t="shared" si="14"/>
        <v>387.4</v>
      </c>
      <c r="F289" s="37">
        <v>387400</v>
      </c>
      <c r="G289" s="77">
        <f t="shared" si="15"/>
        <v>355.61</v>
      </c>
      <c r="H289" s="37">
        <v>355610</v>
      </c>
      <c r="I289" s="9"/>
      <c r="J289" s="12">
        <f t="shared" si="16"/>
        <v>7.84</v>
      </c>
      <c r="K289" s="13"/>
      <c r="L289" s="37">
        <v>7840</v>
      </c>
      <c r="M289" s="26"/>
      <c r="N289" s="24"/>
    </row>
    <row r="290" spans="1:14" s="2" customFormat="1">
      <c r="A290" s="10">
        <v>36404</v>
      </c>
      <c r="B290" s="8">
        <f t="shared" si="13"/>
        <v>384.1</v>
      </c>
      <c r="D290" s="37">
        <v>384100</v>
      </c>
      <c r="E290" s="28">
        <f t="shared" si="14"/>
        <v>390.7</v>
      </c>
      <c r="F290" s="37">
        <v>390700</v>
      </c>
      <c r="G290" s="77">
        <f t="shared" si="15"/>
        <v>353.13</v>
      </c>
      <c r="H290" s="37">
        <v>353130</v>
      </c>
      <c r="I290" s="9"/>
      <c r="J290" s="12">
        <f t="shared" si="16"/>
        <v>7.6</v>
      </c>
      <c r="K290" s="13"/>
      <c r="L290" s="37">
        <v>7600</v>
      </c>
      <c r="M290" s="26"/>
      <c r="N290" s="24"/>
    </row>
    <row r="291" spans="1:14" s="2" customFormat="1">
      <c r="A291" s="10">
        <v>36434</v>
      </c>
      <c r="B291" s="8">
        <f t="shared" si="13"/>
        <v>386</v>
      </c>
      <c r="D291" s="37">
        <v>386000</v>
      </c>
      <c r="E291" s="28">
        <f t="shared" si="14"/>
        <v>386.3</v>
      </c>
      <c r="F291" s="37">
        <v>386300</v>
      </c>
      <c r="G291" s="77">
        <f t="shared" si="15"/>
        <v>396.98</v>
      </c>
      <c r="H291" s="37">
        <v>396980</v>
      </c>
      <c r="I291" s="9"/>
      <c r="J291" s="12">
        <f t="shared" si="16"/>
        <v>7.5</v>
      </c>
      <c r="K291" s="13"/>
      <c r="L291" s="37">
        <v>7500</v>
      </c>
      <c r="M291" s="26"/>
      <c r="N291" s="24"/>
    </row>
    <row r="292" spans="1:14" s="2" customFormat="1">
      <c r="A292" s="10">
        <v>36465</v>
      </c>
      <c r="B292" s="8">
        <f t="shared" si="13"/>
        <v>386.5</v>
      </c>
      <c r="D292" s="37">
        <v>386500</v>
      </c>
      <c r="E292" s="28">
        <f t="shared" si="14"/>
        <v>389.6</v>
      </c>
      <c r="F292" s="37">
        <v>389600</v>
      </c>
      <c r="G292" s="77">
        <f t="shared" si="15"/>
        <v>416.67</v>
      </c>
      <c r="H292" s="37">
        <v>416670</v>
      </c>
      <c r="I292" s="9"/>
      <c r="J292" s="12">
        <f t="shared" si="16"/>
        <v>7.26</v>
      </c>
      <c r="K292" s="13"/>
      <c r="L292" s="37">
        <v>7260</v>
      </c>
      <c r="M292" s="26"/>
      <c r="N292" s="24"/>
    </row>
    <row r="293" spans="1:14" s="2" customFormat="1">
      <c r="A293" s="10">
        <v>36495</v>
      </c>
      <c r="B293" s="8">
        <f t="shared" si="13"/>
        <v>386.7</v>
      </c>
      <c r="D293" s="37">
        <v>386700</v>
      </c>
      <c r="E293" s="28">
        <f t="shared" si="14"/>
        <v>356.4</v>
      </c>
      <c r="F293" s="37">
        <v>356400</v>
      </c>
      <c r="G293" s="77">
        <f t="shared" si="15"/>
        <v>460.78</v>
      </c>
      <c r="H293" s="37">
        <v>460780</v>
      </c>
      <c r="I293" s="9"/>
      <c r="J293" s="12">
        <f t="shared" si="16"/>
        <v>7.98</v>
      </c>
      <c r="K293" s="13"/>
      <c r="L293" s="37">
        <v>7980</v>
      </c>
      <c r="M293" s="26"/>
      <c r="N293" s="24"/>
    </row>
    <row r="294" spans="1:14" s="2" customFormat="1">
      <c r="A294" s="10">
        <v>36526</v>
      </c>
      <c r="B294" s="8">
        <f t="shared" si="13"/>
        <v>387.6</v>
      </c>
      <c r="D294" s="37">
        <v>387600</v>
      </c>
      <c r="E294" s="28">
        <f t="shared" si="14"/>
        <v>371.1</v>
      </c>
      <c r="F294" s="37">
        <v>371100</v>
      </c>
      <c r="G294" s="77">
        <f t="shared" si="15"/>
        <v>360.8</v>
      </c>
      <c r="H294" s="37">
        <v>360800</v>
      </c>
      <c r="I294" s="9"/>
      <c r="J294" s="12">
        <f t="shared" si="16"/>
        <v>9.99</v>
      </c>
      <c r="K294" s="13"/>
      <c r="L294" s="37">
        <v>9990</v>
      </c>
      <c r="M294" s="26"/>
      <c r="N294" s="24"/>
    </row>
    <row r="295" spans="1:14" s="2" customFormat="1">
      <c r="A295" s="10">
        <v>36557</v>
      </c>
      <c r="B295" s="8">
        <f t="shared" si="13"/>
        <v>390</v>
      </c>
      <c r="D295" s="37">
        <v>390000</v>
      </c>
      <c r="E295" s="28">
        <f t="shared" si="14"/>
        <v>387.6</v>
      </c>
      <c r="F295" s="37">
        <v>387600</v>
      </c>
      <c r="G295" s="77">
        <f t="shared" si="15"/>
        <v>434.59</v>
      </c>
      <c r="H295" s="37">
        <v>434590</v>
      </c>
      <c r="I295" s="9"/>
      <c r="J295" s="12">
        <f t="shared" si="16"/>
        <v>7.24</v>
      </c>
      <c r="K295" s="13"/>
      <c r="L295" s="37">
        <v>7240</v>
      </c>
      <c r="M295" s="26"/>
      <c r="N295" s="24"/>
    </row>
    <row r="296" spans="1:14" s="2" customFormat="1">
      <c r="A296" s="10">
        <v>36586</v>
      </c>
      <c r="B296" s="8">
        <f t="shared" si="13"/>
        <v>394</v>
      </c>
      <c r="D296" s="37">
        <v>394000</v>
      </c>
      <c r="E296" s="28">
        <f t="shared" si="14"/>
        <v>394.9</v>
      </c>
      <c r="F296" s="37">
        <v>394900</v>
      </c>
      <c r="G296" s="77">
        <f t="shared" si="15"/>
        <v>411.86</v>
      </c>
      <c r="H296" s="37">
        <v>411860</v>
      </c>
      <c r="I296" s="9"/>
      <c r="J296" s="12">
        <f t="shared" si="16"/>
        <v>7.17</v>
      </c>
      <c r="K296" s="13"/>
      <c r="L296" s="37">
        <v>7170</v>
      </c>
      <c r="M296" s="26"/>
      <c r="N296" s="24"/>
    </row>
    <row r="297" spans="1:14" s="2" customFormat="1">
      <c r="A297" s="10">
        <v>36617</v>
      </c>
      <c r="B297" s="8">
        <f t="shared" si="13"/>
        <v>398.2</v>
      </c>
      <c r="D297" s="37">
        <v>398200</v>
      </c>
      <c r="E297" s="28">
        <f t="shared" si="14"/>
        <v>420.8</v>
      </c>
      <c r="F297" s="37">
        <v>420800</v>
      </c>
      <c r="G297" s="77">
        <f t="shared" si="15"/>
        <v>405.62</v>
      </c>
      <c r="H297" s="37">
        <v>405620</v>
      </c>
      <c r="I297" s="9"/>
      <c r="J297" s="12">
        <f t="shared" si="16"/>
        <v>7.8</v>
      </c>
      <c r="K297" s="13"/>
      <c r="L297" s="37">
        <v>7800</v>
      </c>
      <c r="M297" s="26"/>
      <c r="N297" s="24"/>
    </row>
    <row r="298" spans="1:14" s="2" customFormat="1">
      <c r="A298" s="10">
        <v>36647</v>
      </c>
      <c r="B298" s="8">
        <f t="shared" si="13"/>
        <v>401.6</v>
      </c>
      <c r="D298" s="37">
        <v>401600</v>
      </c>
      <c r="E298" s="28">
        <f t="shared" si="14"/>
        <v>405.6</v>
      </c>
      <c r="F298" s="37">
        <v>405600</v>
      </c>
      <c r="G298" s="77">
        <f t="shared" si="15"/>
        <v>319.35000000000002</v>
      </c>
      <c r="H298" s="37">
        <v>319350</v>
      </c>
      <c r="I298" s="9"/>
      <c r="J298" s="12">
        <f t="shared" si="16"/>
        <v>7.01</v>
      </c>
      <c r="K298" s="13"/>
      <c r="L298" s="37">
        <v>7010</v>
      </c>
      <c r="M298" s="26"/>
      <c r="N298" s="24"/>
    </row>
    <row r="299" spans="1:14" s="2" customFormat="1">
      <c r="A299" s="10">
        <v>36678</v>
      </c>
      <c r="B299" s="8">
        <f t="shared" si="13"/>
        <v>403.2</v>
      </c>
      <c r="D299" s="37">
        <v>403200</v>
      </c>
      <c r="E299" s="28">
        <f t="shared" si="14"/>
        <v>405.1</v>
      </c>
      <c r="F299" s="37">
        <v>405100</v>
      </c>
      <c r="G299" s="77">
        <f t="shared" si="15"/>
        <v>347.94</v>
      </c>
      <c r="H299" s="37">
        <v>347940</v>
      </c>
      <c r="I299" s="9"/>
      <c r="J299" s="12">
        <f t="shared" si="16"/>
        <v>7.31</v>
      </c>
      <c r="K299" s="13"/>
      <c r="L299" s="37">
        <v>7310</v>
      </c>
      <c r="M299" s="26"/>
      <c r="N299" s="24"/>
    </row>
    <row r="300" spans="1:14" s="2" customFormat="1">
      <c r="A300" s="10">
        <v>36708</v>
      </c>
      <c r="B300" s="8">
        <f t="shared" si="13"/>
        <v>404.8</v>
      </c>
      <c r="D300" s="37">
        <v>404800</v>
      </c>
      <c r="E300" s="28">
        <f t="shared" si="14"/>
        <v>402.4</v>
      </c>
      <c r="F300" s="37">
        <v>402400</v>
      </c>
      <c r="G300" s="77">
        <f t="shared" si="15"/>
        <v>429.03</v>
      </c>
      <c r="H300" s="37">
        <v>429030</v>
      </c>
      <c r="I300" s="9"/>
      <c r="J300" s="12">
        <f t="shared" si="16"/>
        <v>8.24</v>
      </c>
      <c r="K300" s="13"/>
      <c r="L300" s="37">
        <v>8240</v>
      </c>
      <c r="M300" s="26"/>
      <c r="N300" s="24"/>
    </row>
    <row r="301" spans="1:14" s="2" customFormat="1">
      <c r="A301" s="10">
        <v>36739</v>
      </c>
      <c r="B301" s="8">
        <f t="shared" si="13"/>
        <v>406.4</v>
      </c>
      <c r="D301" s="37">
        <v>406400</v>
      </c>
      <c r="E301" s="28">
        <f t="shared" si="14"/>
        <v>401.9</v>
      </c>
      <c r="F301" s="37">
        <v>401900</v>
      </c>
      <c r="G301" s="77">
        <f t="shared" si="15"/>
        <v>372.85</v>
      </c>
      <c r="H301" s="37">
        <v>372850</v>
      </c>
      <c r="I301" s="9"/>
      <c r="J301" s="12">
        <f t="shared" si="16"/>
        <v>8.65</v>
      </c>
      <c r="K301" s="13"/>
      <c r="L301" s="37">
        <v>8650</v>
      </c>
      <c r="M301" s="26"/>
      <c r="N301" s="24"/>
    </row>
    <row r="302" spans="1:14" s="2" customFormat="1">
      <c r="A302" s="10">
        <v>36770</v>
      </c>
      <c r="B302" s="8">
        <f t="shared" si="13"/>
        <v>408.5</v>
      </c>
      <c r="D302" s="37">
        <v>408500</v>
      </c>
      <c r="E302" s="28">
        <f t="shared" si="14"/>
        <v>459.1</v>
      </c>
      <c r="F302" s="37">
        <v>459100</v>
      </c>
      <c r="G302" s="77">
        <f t="shared" si="15"/>
        <v>402.97</v>
      </c>
      <c r="H302" s="37">
        <v>402970</v>
      </c>
      <c r="I302" s="9"/>
      <c r="J302" s="12">
        <f t="shared" si="16"/>
        <v>7.26</v>
      </c>
      <c r="K302" s="13"/>
      <c r="L302" s="37">
        <v>7260</v>
      </c>
      <c r="M302" s="26"/>
      <c r="N302" s="24"/>
    </row>
    <row r="303" spans="1:14" s="2" customFormat="1">
      <c r="A303" s="10">
        <v>36800</v>
      </c>
      <c r="B303" s="8">
        <f t="shared" si="13"/>
        <v>410.9</v>
      </c>
      <c r="D303" s="37">
        <v>410900</v>
      </c>
      <c r="E303" s="28">
        <f t="shared" si="14"/>
        <v>414.8</v>
      </c>
      <c r="F303" s="37">
        <v>414800</v>
      </c>
      <c r="G303" s="77">
        <f t="shared" si="15"/>
        <v>426.51</v>
      </c>
      <c r="H303" s="37">
        <v>426510</v>
      </c>
      <c r="I303" s="9"/>
      <c r="J303" s="12">
        <f t="shared" si="16"/>
        <v>8.2799999999999994</v>
      </c>
      <c r="K303" s="13"/>
      <c r="L303" s="37">
        <v>8280</v>
      </c>
      <c r="M303" s="26"/>
      <c r="N303" s="24"/>
    </row>
    <row r="304" spans="1:14" s="2" customFormat="1">
      <c r="A304" s="10">
        <v>36831</v>
      </c>
      <c r="B304" s="8">
        <f t="shared" si="13"/>
        <v>413.4</v>
      </c>
      <c r="D304" s="37">
        <v>413400</v>
      </c>
      <c r="E304" s="28">
        <f t="shared" si="14"/>
        <v>426.3</v>
      </c>
      <c r="F304" s="37">
        <v>426300</v>
      </c>
      <c r="G304" s="77">
        <f t="shared" si="15"/>
        <v>459.91</v>
      </c>
      <c r="H304" s="37">
        <v>459910</v>
      </c>
      <c r="I304" s="9"/>
      <c r="J304" s="12">
        <f t="shared" si="16"/>
        <v>8.1</v>
      </c>
      <c r="K304" s="13"/>
      <c r="L304" s="37">
        <v>8100</v>
      </c>
      <c r="M304" s="26"/>
      <c r="N304" s="24"/>
    </row>
    <row r="305" spans="1:14" s="2" customFormat="1">
      <c r="A305" s="10">
        <v>36861</v>
      </c>
      <c r="B305" s="8">
        <f t="shared" si="13"/>
        <v>415.3</v>
      </c>
      <c r="D305" s="37">
        <v>415300</v>
      </c>
      <c r="E305" s="28">
        <f t="shared" si="14"/>
        <v>419.1</v>
      </c>
      <c r="F305" s="37">
        <v>419100</v>
      </c>
      <c r="G305" s="77">
        <f t="shared" si="15"/>
        <v>559.92999999999995</v>
      </c>
      <c r="H305" s="37">
        <v>559930</v>
      </c>
      <c r="I305" s="9"/>
      <c r="J305" s="12">
        <f t="shared" si="16"/>
        <v>10.119999999999999</v>
      </c>
      <c r="K305" s="13"/>
      <c r="L305" s="37">
        <v>10120</v>
      </c>
      <c r="M305" s="26"/>
      <c r="N305" s="24"/>
    </row>
    <row r="306" spans="1:14" s="2" customFormat="1">
      <c r="A306" s="10">
        <v>36892</v>
      </c>
      <c r="B306" s="8">
        <f t="shared" si="13"/>
        <v>416.1</v>
      </c>
      <c r="D306" s="37">
        <v>416100</v>
      </c>
      <c r="E306" s="28">
        <f t="shared" si="14"/>
        <v>412.4</v>
      </c>
      <c r="F306" s="37">
        <v>412400</v>
      </c>
      <c r="G306" s="77">
        <f t="shared" si="15"/>
        <v>416.6</v>
      </c>
      <c r="H306" s="37">
        <v>416600</v>
      </c>
      <c r="I306" s="9"/>
      <c r="J306" s="12">
        <f t="shared" si="16"/>
        <v>11.74</v>
      </c>
      <c r="K306" s="13"/>
      <c r="L306" s="37">
        <v>11740</v>
      </c>
      <c r="M306" s="26"/>
      <c r="N306" s="24"/>
    </row>
    <row r="307" spans="1:14" s="2" customFormat="1">
      <c r="A307" s="10">
        <v>36923</v>
      </c>
      <c r="B307" s="8">
        <f t="shared" si="13"/>
        <v>416</v>
      </c>
      <c r="D307" s="37">
        <v>416000</v>
      </c>
      <c r="E307" s="28">
        <f t="shared" si="14"/>
        <v>417.8</v>
      </c>
      <c r="F307" s="37">
        <v>417800</v>
      </c>
      <c r="G307" s="77">
        <f t="shared" si="15"/>
        <v>429.2</v>
      </c>
      <c r="H307" s="37">
        <v>429200</v>
      </c>
      <c r="I307" s="9"/>
      <c r="J307" s="12">
        <f t="shared" si="16"/>
        <v>11.76</v>
      </c>
      <c r="K307" s="13"/>
      <c r="L307" s="37">
        <v>11760</v>
      </c>
      <c r="M307" s="26"/>
      <c r="N307" s="24"/>
    </row>
    <row r="308" spans="1:14" s="2" customFormat="1">
      <c r="A308" s="10">
        <v>36951</v>
      </c>
      <c r="B308" s="8">
        <f t="shared" si="13"/>
        <v>415.7</v>
      </c>
      <c r="D308" s="37">
        <v>415700</v>
      </c>
      <c r="E308" s="28">
        <f t="shared" si="14"/>
        <v>410.7</v>
      </c>
      <c r="F308" s="37">
        <v>410700</v>
      </c>
      <c r="G308" s="77">
        <f t="shared" si="15"/>
        <v>428.75</v>
      </c>
      <c r="H308" s="37">
        <v>428750</v>
      </c>
      <c r="I308" s="9"/>
      <c r="J308" s="12">
        <f t="shared" si="16"/>
        <v>7.92</v>
      </c>
      <c r="K308" s="13"/>
      <c r="L308" s="37">
        <v>7920</v>
      </c>
      <c r="M308" s="26"/>
      <c r="N308" s="24"/>
    </row>
    <row r="309" spans="1:14" s="2" customFormat="1">
      <c r="A309" s="10">
        <v>36982</v>
      </c>
      <c r="B309" s="8">
        <f t="shared" si="13"/>
        <v>415.7</v>
      </c>
      <c r="D309" s="37">
        <v>415700</v>
      </c>
      <c r="E309" s="28">
        <f t="shared" si="14"/>
        <v>422.6</v>
      </c>
      <c r="F309" s="37">
        <v>422600</v>
      </c>
      <c r="G309" s="77">
        <f t="shared" si="15"/>
        <v>405.38</v>
      </c>
      <c r="H309" s="37">
        <v>405380</v>
      </c>
      <c r="I309" s="9"/>
      <c r="J309" s="12">
        <f t="shared" si="16"/>
        <v>8.5399999999999991</v>
      </c>
      <c r="K309" s="13"/>
      <c r="L309" s="37">
        <v>8540</v>
      </c>
      <c r="M309" s="26"/>
      <c r="N309" s="24"/>
    </row>
    <row r="310" spans="1:14" s="2" customFormat="1">
      <c r="A310" s="10">
        <v>37012</v>
      </c>
      <c r="B310" s="8">
        <f t="shared" si="13"/>
        <v>415.7</v>
      </c>
      <c r="D310" s="37">
        <v>415700</v>
      </c>
      <c r="E310" s="28">
        <f t="shared" si="14"/>
        <v>409.1</v>
      </c>
      <c r="F310" s="37">
        <v>409100</v>
      </c>
      <c r="G310" s="77">
        <f t="shared" si="15"/>
        <v>330.18</v>
      </c>
      <c r="H310" s="37">
        <v>330180</v>
      </c>
      <c r="I310" s="9"/>
      <c r="J310" s="12">
        <f t="shared" si="16"/>
        <v>9.5399999999999991</v>
      </c>
      <c r="K310" s="13"/>
      <c r="L310" s="37">
        <v>9540</v>
      </c>
      <c r="M310" s="26"/>
      <c r="N310" s="24"/>
    </row>
    <row r="311" spans="1:14" s="2" customFormat="1">
      <c r="A311" s="10">
        <v>37043</v>
      </c>
      <c r="B311" s="8">
        <f t="shared" si="13"/>
        <v>414.8</v>
      </c>
      <c r="D311" s="37">
        <v>414800</v>
      </c>
      <c r="E311" s="28">
        <f t="shared" si="14"/>
        <v>439</v>
      </c>
      <c r="F311" s="37">
        <v>439000</v>
      </c>
      <c r="G311" s="77">
        <f t="shared" si="15"/>
        <v>370.02</v>
      </c>
      <c r="H311" s="37">
        <v>370020</v>
      </c>
      <c r="I311" s="9"/>
      <c r="J311" s="12">
        <f t="shared" si="16"/>
        <v>7.21</v>
      </c>
      <c r="K311" s="13"/>
      <c r="L311" s="37">
        <v>7210</v>
      </c>
      <c r="M311" s="26"/>
      <c r="N311" s="24"/>
    </row>
    <row r="312" spans="1:14" s="2" customFormat="1">
      <c r="A312" s="10">
        <v>37073</v>
      </c>
      <c r="B312" s="8">
        <f t="shared" si="13"/>
        <v>412.1</v>
      </c>
      <c r="D312" s="37">
        <v>412100</v>
      </c>
      <c r="E312" s="28">
        <f t="shared" si="14"/>
        <v>427.3</v>
      </c>
      <c r="F312" s="37">
        <v>427300</v>
      </c>
      <c r="G312" s="77">
        <f t="shared" si="15"/>
        <v>446.88</v>
      </c>
      <c r="H312" s="37">
        <v>446880</v>
      </c>
      <c r="I312" s="9"/>
      <c r="J312" s="12">
        <f t="shared" si="16"/>
        <v>7.9</v>
      </c>
      <c r="K312" s="13"/>
      <c r="L312" s="37">
        <v>7900</v>
      </c>
      <c r="M312" s="26"/>
      <c r="N312" s="24"/>
    </row>
    <row r="313" spans="1:14" s="2" customFormat="1">
      <c r="A313" s="10">
        <v>37104</v>
      </c>
      <c r="B313" s="8">
        <f t="shared" si="13"/>
        <v>407.6</v>
      </c>
      <c r="D313" s="37">
        <v>407600</v>
      </c>
      <c r="E313" s="28">
        <f t="shared" si="14"/>
        <v>417.5</v>
      </c>
      <c r="F313" s="37">
        <v>417500</v>
      </c>
      <c r="G313" s="77">
        <f t="shared" si="15"/>
        <v>384.59</v>
      </c>
      <c r="H313" s="37">
        <v>384590</v>
      </c>
      <c r="I313" s="9"/>
      <c r="J313" s="12">
        <f t="shared" si="16"/>
        <v>7.58</v>
      </c>
      <c r="L313" s="37">
        <v>7580</v>
      </c>
      <c r="M313" s="26"/>
      <c r="N313" s="24"/>
    </row>
    <row r="314" spans="1:14" s="2" customFormat="1">
      <c r="A314" s="10">
        <v>37135</v>
      </c>
      <c r="B314" s="8">
        <f t="shared" ref="B314:B377" si="17">D314/1000</f>
        <v>402.1</v>
      </c>
      <c r="D314" s="37">
        <v>402100</v>
      </c>
      <c r="E314" s="28">
        <f t="shared" si="14"/>
        <v>402.9</v>
      </c>
      <c r="F314" s="37">
        <v>402900</v>
      </c>
      <c r="G314" s="77">
        <f t="shared" si="15"/>
        <v>366.29</v>
      </c>
      <c r="H314" s="37">
        <v>366290</v>
      </c>
      <c r="I314" s="9"/>
      <c r="J314" s="12">
        <f t="shared" si="16"/>
        <v>7.35</v>
      </c>
      <c r="L314" s="37">
        <v>7350</v>
      </c>
      <c r="M314" s="26"/>
      <c r="N314" s="24"/>
    </row>
    <row r="315" spans="1:14" s="2" customFormat="1">
      <c r="A315" s="10">
        <v>37165</v>
      </c>
      <c r="B315" s="8">
        <f t="shared" si="17"/>
        <v>396.9</v>
      </c>
      <c r="D315" s="37">
        <v>396900</v>
      </c>
      <c r="E315" s="28">
        <f t="shared" ref="E315:E378" si="18">F315/1000</f>
        <v>372.5</v>
      </c>
      <c r="F315" s="37">
        <v>372500</v>
      </c>
      <c r="G315" s="77">
        <f t="shared" si="15"/>
        <v>378.47</v>
      </c>
      <c r="H315" s="37">
        <v>378470</v>
      </c>
      <c r="I315" s="9"/>
      <c r="J315" s="12">
        <f t="shared" si="16"/>
        <v>7.02</v>
      </c>
      <c r="L315" s="37">
        <v>7020</v>
      </c>
      <c r="M315" s="26"/>
      <c r="N315" s="24"/>
    </row>
    <row r="316" spans="1:14" s="2" customFormat="1">
      <c r="A316" s="10">
        <v>37196</v>
      </c>
      <c r="B316" s="8">
        <f t="shared" si="17"/>
        <v>393.5</v>
      </c>
      <c r="D316" s="37">
        <v>393500</v>
      </c>
      <c r="E316" s="28">
        <f t="shared" si="18"/>
        <v>351.2</v>
      </c>
      <c r="F316" s="37">
        <v>351200</v>
      </c>
      <c r="G316" s="77">
        <f t="shared" si="15"/>
        <v>376.19</v>
      </c>
      <c r="H316" s="37">
        <v>376190</v>
      </c>
      <c r="I316" s="9"/>
      <c r="J316" s="12">
        <f t="shared" si="16"/>
        <v>6.76</v>
      </c>
      <c r="L316" s="37">
        <v>6760</v>
      </c>
      <c r="M316" s="26"/>
      <c r="N316" s="24"/>
    </row>
    <row r="317" spans="1:14" s="2" customFormat="1">
      <c r="A317" s="10">
        <v>37226</v>
      </c>
      <c r="B317" s="8">
        <f t="shared" si="17"/>
        <v>392.8</v>
      </c>
      <c r="D317" s="37">
        <v>392800</v>
      </c>
      <c r="E317" s="28">
        <f t="shared" si="18"/>
        <v>390</v>
      </c>
      <c r="F317" s="37">
        <v>390000</v>
      </c>
      <c r="G317" s="77">
        <f t="shared" si="15"/>
        <v>523.19000000000005</v>
      </c>
      <c r="H317" s="37">
        <v>523190</v>
      </c>
      <c r="I317" s="9"/>
      <c r="J317" s="12">
        <f t="shared" si="16"/>
        <v>7.57</v>
      </c>
      <c r="L317" s="37">
        <v>7570</v>
      </c>
      <c r="M317" s="26"/>
      <c r="N317" s="24"/>
    </row>
    <row r="318" spans="1:14" s="2" customFormat="1">
      <c r="A318" s="10">
        <v>37257</v>
      </c>
      <c r="B318" s="8">
        <f t="shared" si="17"/>
        <v>394.7</v>
      </c>
      <c r="D318" s="37">
        <v>394700</v>
      </c>
      <c r="E318" s="28">
        <f t="shared" si="18"/>
        <v>397.4</v>
      </c>
      <c r="F318" s="37">
        <v>397400</v>
      </c>
      <c r="G318" s="77">
        <f t="shared" si="15"/>
        <v>379.29</v>
      </c>
      <c r="H318" s="37">
        <v>379290</v>
      </c>
      <c r="I318" s="9"/>
      <c r="J318" s="12">
        <f t="shared" si="16"/>
        <v>7.98</v>
      </c>
      <c r="L318" s="37">
        <v>7980</v>
      </c>
      <c r="M318" s="26"/>
      <c r="N318" s="24"/>
    </row>
    <row r="319" spans="1:14" s="2" customFormat="1">
      <c r="A319" s="10">
        <v>37288</v>
      </c>
      <c r="B319" s="8">
        <f t="shared" si="17"/>
        <v>398</v>
      </c>
      <c r="D319" s="37">
        <v>398000</v>
      </c>
      <c r="E319" s="28">
        <f t="shared" si="18"/>
        <v>394.7</v>
      </c>
      <c r="F319" s="37">
        <v>394700</v>
      </c>
      <c r="G319" s="77">
        <f t="shared" si="15"/>
        <v>437.24</v>
      </c>
      <c r="H319" s="37">
        <v>437240</v>
      </c>
      <c r="I319" s="9"/>
      <c r="J319" s="12">
        <f t="shared" si="16"/>
        <v>6.88</v>
      </c>
      <c r="L319" s="37">
        <v>6880</v>
      </c>
      <c r="M319" s="26"/>
      <c r="N319" s="24"/>
    </row>
    <row r="320" spans="1:14" s="2" customFormat="1">
      <c r="A320" s="10">
        <v>37316</v>
      </c>
      <c r="B320" s="8">
        <f t="shared" si="17"/>
        <v>401.2</v>
      </c>
      <c r="D320" s="37">
        <v>401200</v>
      </c>
      <c r="E320" s="28">
        <f t="shared" si="18"/>
        <v>409.8</v>
      </c>
      <c r="F320" s="37">
        <v>409800</v>
      </c>
      <c r="G320" s="77">
        <f t="shared" si="15"/>
        <v>446.5</v>
      </c>
      <c r="H320" s="37">
        <v>446500</v>
      </c>
      <c r="I320" s="9"/>
      <c r="J320" s="12">
        <f t="shared" si="16"/>
        <v>7.31</v>
      </c>
      <c r="L320" s="37">
        <v>7310</v>
      </c>
      <c r="M320" s="26"/>
      <c r="N320" s="24"/>
    </row>
    <row r="321" spans="1:14" s="2" customFormat="1">
      <c r="A321" s="10">
        <v>37347</v>
      </c>
      <c r="B321" s="8">
        <f t="shared" si="17"/>
        <v>403.1</v>
      </c>
      <c r="D321" s="37">
        <v>403100</v>
      </c>
      <c r="E321" s="28">
        <f t="shared" si="18"/>
        <v>400.2</v>
      </c>
      <c r="F321" s="37">
        <v>400200</v>
      </c>
      <c r="G321" s="77">
        <f t="shared" si="15"/>
        <v>360.31</v>
      </c>
      <c r="H321" s="37">
        <v>360310</v>
      </c>
      <c r="I321" s="9"/>
      <c r="J321" s="12">
        <f t="shared" si="16"/>
        <v>7.08</v>
      </c>
      <c r="L321" s="37">
        <v>7080</v>
      </c>
      <c r="M321" s="26"/>
      <c r="N321" s="24"/>
    </row>
    <row r="322" spans="1:14" s="2" customFormat="1">
      <c r="A322" s="10">
        <v>37377</v>
      </c>
      <c r="B322" s="8">
        <f t="shared" si="17"/>
        <v>403.6</v>
      </c>
      <c r="D322" s="37">
        <v>403600</v>
      </c>
      <c r="E322" s="28">
        <f t="shared" si="18"/>
        <v>415.9</v>
      </c>
      <c r="F322" s="37">
        <v>415900</v>
      </c>
      <c r="G322" s="77">
        <f t="shared" si="15"/>
        <v>329.95</v>
      </c>
      <c r="H322" s="37">
        <v>329950</v>
      </c>
      <c r="I322" s="9"/>
      <c r="J322" s="12">
        <f t="shared" si="16"/>
        <v>7.3</v>
      </c>
      <c r="L322" s="37">
        <v>7300</v>
      </c>
      <c r="M322" s="26"/>
      <c r="N322" s="24"/>
    </row>
    <row r="323" spans="1:14" s="2" customFormat="1">
      <c r="A323" s="10">
        <v>37408</v>
      </c>
      <c r="B323" s="8">
        <f t="shared" si="17"/>
        <v>403.3</v>
      </c>
      <c r="D323" s="37">
        <v>403300</v>
      </c>
      <c r="E323" s="28">
        <f t="shared" si="18"/>
        <v>397.6</v>
      </c>
      <c r="F323" s="37">
        <v>397600</v>
      </c>
      <c r="G323" s="77">
        <f t="shared" si="15"/>
        <v>339.39</v>
      </c>
      <c r="H323" s="37">
        <v>339390</v>
      </c>
      <c r="I323" s="9"/>
      <c r="J323" s="12">
        <f t="shared" si="16"/>
        <v>8.18</v>
      </c>
      <c r="L323" s="37">
        <v>8180</v>
      </c>
      <c r="M323" s="26"/>
      <c r="N323" s="24"/>
    </row>
    <row r="324" spans="1:14" s="2" customFormat="1">
      <c r="A324" s="10">
        <v>37438</v>
      </c>
      <c r="B324" s="8">
        <f t="shared" si="17"/>
        <v>402</v>
      </c>
      <c r="D324" s="37">
        <v>402000</v>
      </c>
      <c r="E324" s="28">
        <f t="shared" si="18"/>
        <v>397.9</v>
      </c>
      <c r="F324" s="37">
        <v>397900</v>
      </c>
      <c r="G324" s="77">
        <f t="shared" si="15"/>
        <v>418.16</v>
      </c>
      <c r="H324" s="37">
        <v>418160</v>
      </c>
      <c r="I324" s="9"/>
      <c r="J324" s="12">
        <f t="shared" si="16"/>
        <v>7.59</v>
      </c>
      <c r="L324" s="37">
        <v>7590</v>
      </c>
      <c r="M324" s="26"/>
      <c r="N324" s="24"/>
    </row>
    <row r="325" spans="1:14" s="2" customFormat="1">
      <c r="A325" s="10">
        <v>37469</v>
      </c>
      <c r="B325" s="8">
        <f t="shared" si="17"/>
        <v>401.9</v>
      </c>
      <c r="D325" s="37">
        <v>401900</v>
      </c>
      <c r="E325" s="28">
        <f t="shared" si="18"/>
        <v>402.6</v>
      </c>
      <c r="F325" s="37">
        <v>402600</v>
      </c>
      <c r="G325" s="77">
        <f t="shared" si="15"/>
        <v>371.94</v>
      </c>
      <c r="H325" s="37">
        <v>371940</v>
      </c>
      <c r="I325" s="9"/>
      <c r="J325" s="12">
        <f t="shared" si="16"/>
        <v>8.23</v>
      </c>
      <c r="L325" s="37">
        <v>8230</v>
      </c>
      <c r="M325" s="26"/>
      <c r="N325" s="24"/>
    </row>
    <row r="326" spans="1:14" s="2" customFormat="1">
      <c r="A326" s="10">
        <v>37500</v>
      </c>
      <c r="B326" s="8">
        <f t="shared" si="17"/>
        <v>403</v>
      </c>
      <c r="D326" s="37">
        <v>403000</v>
      </c>
      <c r="E326" s="28">
        <f t="shared" si="18"/>
        <v>398.9</v>
      </c>
      <c r="F326" s="37">
        <v>398900</v>
      </c>
      <c r="G326" s="77">
        <f t="shared" si="15"/>
        <v>358.57</v>
      </c>
      <c r="H326" s="37">
        <v>358570</v>
      </c>
      <c r="I326" s="9"/>
      <c r="J326" s="12">
        <f t="shared" si="16"/>
        <v>7.57</v>
      </c>
      <c r="L326" s="37">
        <v>7570</v>
      </c>
      <c r="M326" s="26"/>
      <c r="N326" s="24"/>
    </row>
    <row r="327" spans="1:14" s="2" customFormat="1">
      <c r="A327" s="10">
        <v>37530</v>
      </c>
      <c r="B327" s="8">
        <f t="shared" si="17"/>
        <v>404.1</v>
      </c>
      <c r="D327" s="37">
        <v>404100</v>
      </c>
      <c r="E327" s="28">
        <f t="shared" si="18"/>
        <v>420.7</v>
      </c>
      <c r="F327" s="37">
        <v>420700</v>
      </c>
      <c r="G327" s="77">
        <f t="shared" ref="G327:G390" si="19">H327/1000</f>
        <v>428.86</v>
      </c>
      <c r="H327" s="37">
        <v>428860</v>
      </c>
      <c r="I327" s="9"/>
      <c r="J327" s="12">
        <f t="shared" si="16"/>
        <v>6.78</v>
      </c>
      <c r="L327" s="37">
        <v>6780</v>
      </c>
      <c r="M327" s="26"/>
      <c r="N327" s="24"/>
    </row>
    <row r="328" spans="1:14" s="2" customFormat="1">
      <c r="A328" s="10">
        <v>37561</v>
      </c>
      <c r="B328" s="8">
        <f t="shared" si="17"/>
        <v>403.6</v>
      </c>
      <c r="D328" s="37">
        <v>403600</v>
      </c>
      <c r="E328" s="28">
        <f t="shared" si="18"/>
        <v>407.3</v>
      </c>
      <c r="F328" s="37">
        <v>407300</v>
      </c>
      <c r="G328" s="77">
        <f t="shared" si="19"/>
        <v>437.02</v>
      </c>
      <c r="H328" s="37">
        <v>437020</v>
      </c>
      <c r="I328" s="9"/>
      <c r="J328" s="12">
        <f t="shared" ref="J328:J391" si="20">L328/1000</f>
        <v>7.21</v>
      </c>
      <c r="L328" s="37">
        <v>7210</v>
      </c>
      <c r="M328" s="26"/>
      <c r="N328" s="24"/>
    </row>
    <row r="329" spans="1:14" s="2" customFormat="1">
      <c r="A329" s="10">
        <v>37591</v>
      </c>
      <c r="B329" s="8">
        <f t="shared" si="17"/>
        <v>402.1</v>
      </c>
      <c r="D329" s="37">
        <v>402100</v>
      </c>
      <c r="E329" s="28">
        <f t="shared" si="18"/>
        <v>400</v>
      </c>
      <c r="F329" s="37">
        <v>400000</v>
      </c>
      <c r="G329" s="77">
        <f t="shared" si="19"/>
        <v>533.97</v>
      </c>
      <c r="H329" s="37">
        <v>533970</v>
      </c>
      <c r="I329" s="9"/>
      <c r="J329" s="12">
        <f t="shared" si="20"/>
        <v>7.25</v>
      </c>
      <c r="L329" s="37">
        <v>7250</v>
      </c>
      <c r="M329" s="26"/>
      <c r="N329" s="24"/>
    </row>
    <row r="330" spans="1:14" s="2" customFormat="1">
      <c r="A330" s="10">
        <v>37622</v>
      </c>
      <c r="B330" s="8">
        <f t="shared" si="17"/>
        <v>399.2</v>
      </c>
      <c r="D330" s="37">
        <v>399200</v>
      </c>
      <c r="E330" s="28">
        <f t="shared" si="18"/>
        <v>402.5</v>
      </c>
      <c r="F330" s="37">
        <v>402500</v>
      </c>
      <c r="G330" s="77">
        <f t="shared" si="19"/>
        <v>396.65</v>
      </c>
      <c r="H330" s="37">
        <v>396650</v>
      </c>
      <c r="I330" s="9"/>
      <c r="J330" s="12">
        <f t="shared" si="20"/>
        <v>7.87</v>
      </c>
      <c r="L330" s="37">
        <v>7870</v>
      </c>
      <c r="M330" s="26"/>
      <c r="N330" s="24"/>
    </row>
    <row r="331" spans="1:14" s="2" customFormat="1">
      <c r="A331" s="10">
        <v>37653</v>
      </c>
      <c r="B331" s="8">
        <f t="shared" si="17"/>
        <v>396.1</v>
      </c>
      <c r="D331" s="37">
        <v>396100</v>
      </c>
      <c r="E331" s="28">
        <f t="shared" si="18"/>
        <v>399</v>
      </c>
      <c r="F331" s="37">
        <v>399000</v>
      </c>
      <c r="G331" s="77">
        <f t="shared" si="19"/>
        <v>427.48</v>
      </c>
      <c r="H331" s="37">
        <v>427480</v>
      </c>
      <c r="I331" s="9"/>
      <c r="J331" s="12">
        <f t="shared" si="20"/>
        <v>7.31</v>
      </c>
      <c r="L331" s="37">
        <v>7310</v>
      </c>
      <c r="M331" s="26"/>
      <c r="N331" s="24"/>
    </row>
    <row r="332" spans="1:14" s="2" customFormat="1">
      <c r="A332" s="10">
        <v>37681</v>
      </c>
      <c r="B332" s="8">
        <f t="shared" si="17"/>
        <v>393.8</v>
      </c>
      <c r="D332" s="37">
        <v>393800</v>
      </c>
      <c r="E332" s="28">
        <f t="shared" si="18"/>
        <v>375.3</v>
      </c>
      <c r="F332" s="37">
        <v>375300</v>
      </c>
      <c r="G332" s="77">
        <f t="shared" si="19"/>
        <v>392.47</v>
      </c>
      <c r="H332" s="37">
        <v>392470</v>
      </c>
      <c r="I332" s="9"/>
      <c r="J332" s="12">
        <f t="shared" si="20"/>
        <v>8.41</v>
      </c>
      <c r="L332" s="37">
        <v>8410</v>
      </c>
      <c r="M332" s="26"/>
      <c r="N332" s="24"/>
    </row>
    <row r="333" spans="1:14" s="2" customFormat="1">
      <c r="A333" s="10">
        <v>37712</v>
      </c>
      <c r="B333" s="8">
        <f t="shared" si="17"/>
        <v>393.6</v>
      </c>
      <c r="D333" s="37">
        <v>393600</v>
      </c>
      <c r="E333" s="28">
        <f t="shared" si="18"/>
        <v>344.4</v>
      </c>
      <c r="F333" s="37">
        <v>344400</v>
      </c>
      <c r="G333" s="77">
        <f t="shared" si="19"/>
        <v>321.51</v>
      </c>
      <c r="H333" s="37">
        <v>321510</v>
      </c>
      <c r="I333" s="9"/>
      <c r="J333" s="12">
        <f t="shared" si="20"/>
        <v>8.23</v>
      </c>
      <c r="L333" s="37">
        <v>8230</v>
      </c>
      <c r="M333" s="26"/>
      <c r="N333" s="24"/>
    </row>
    <row r="334" spans="1:14" s="2" customFormat="1">
      <c r="A334" s="10">
        <v>37742</v>
      </c>
      <c r="B334" s="8">
        <f t="shared" si="17"/>
        <v>396.2</v>
      </c>
      <c r="D334" s="37">
        <v>396200</v>
      </c>
      <c r="E334" s="28">
        <f t="shared" si="18"/>
        <v>339.1</v>
      </c>
      <c r="F334" s="37">
        <v>339100</v>
      </c>
      <c r="G334" s="77">
        <f t="shared" si="19"/>
        <v>260.89999999999998</v>
      </c>
      <c r="H334" s="37">
        <v>260900</v>
      </c>
      <c r="I334" s="9"/>
      <c r="J334" s="12">
        <f t="shared" si="20"/>
        <v>8</v>
      </c>
      <c r="L334" s="37">
        <v>8000</v>
      </c>
      <c r="M334" s="26"/>
      <c r="N334" s="24"/>
    </row>
    <row r="335" spans="1:14" s="2" customFormat="1">
      <c r="A335" s="10">
        <v>37773</v>
      </c>
      <c r="B335" s="8">
        <f t="shared" si="17"/>
        <v>401.2</v>
      </c>
      <c r="D335" s="37">
        <v>401200</v>
      </c>
      <c r="E335" s="28">
        <f t="shared" si="18"/>
        <v>366</v>
      </c>
      <c r="F335" s="37">
        <v>366000</v>
      </c>
      <c r="G335" s="77">
        <f t="shared" si="19"/>
        <v>308.27</v>
      </c>
      <c r="H335" s="37">
        <v>308270</v>
      </c>
      <c r="I335" s="9"/>
      <c r="J335" s="12">
        <f t="shared" si="20"/>
        <v>9.4700000000000006</v>
      </c>
      <c r="L335" s="37">
        <v>9470</v>
      </c>
      <c r="M335" s="26"/>
      <c r="N335" s="24"/>
    </row>
    <row r="336" spans="1:14" s="2" customFormat="1">
      <c r="A336" s="10">
        <v>37803</v>
      </c>
      <c r="B336" s="8">
        <f t="shared" si="17"/>
        <v>407.6</v>
      </c>
      <c r="D336" s="37">
        <v>407600</v>
      </c>
      <c r="E336" s="28">
        <f t="shared" si="18"/>
        <v>392.4</v>
      </c>
      <c r="F336" s="37">
        <v>392400</v>
      </c>
      <c r="G336" s="77">
        <f t="shared" si="19"/>
        <v>415.51</v>
      </c>
      <c r="H336" s="37">
        <v>415510</v>
      </c>
      <c r="I336" s="9"/>
      <c r="J336" s="12">
        <f t="shared" si="20"/>
        <v>9.75</v>
      </c>
      <c r="L336" s="37">
        <v>9750</v>
      </c>
      <c r="M336" s="26"/>
      <c r="N336" s="24"/>
    </row>
    <row r="337" spans="1:14" s="2" customFormat="1">
      <c r="A337" s="10">
        <v>37834</v>
      </c>
      <c r="B337" s="8">
        <f t="shared" si="17"/>
        <v>414.3</v>
      </c>
      <c r="D337" s="37">
        <v>414300</v>
      </c>
      <c r="E337" s="28">
        <f t="shared" si="18"/>
        <v>393.7</v>
      </c>
      <c r="F337" s="37">
        <v>393700</v>
      </c>
      <c r="G337" s="77">
        <f t="shared" si="19"/>
        <v>362.25</v>
      </c>
      <c r="H337" s="37">
        <v>362250</v>
      </c>
      <c r="I337" s="9"/>
      <c r="J337" s="12">
        <f t="shared" si="20"/>
        <v>9.93</v>
      </c>
      <c r="L337" s="37">
        <v>9930</v>
      </c>
      <c r="M337" s="26"/>
      <c r="N337" s="24"/>
    </row>
    <row r="338" spans="1:14" s="2" customFormat="1">
      <c r="A338" s="10">
        <v>37865</v>
      </c>
      <c r="B338" s="8">
        <f t="shared" si="17"/>
        <v>420.4</v>
      </c>
      <c r="D338" s="37">
        <v>420400</v>
      </c>
      <c r="E338" s="28">
        <f t="shared" si="18"/>
        <v>433.6</v>
      </c>
      <c r="F338" s="37">
        <v>433600</v>
      </c>
      <c r="G338" s="77">
        <f t="shared" si="19"/>
        <v>385.6</v>
      </c>
      <c r="H338" s="37">
        <v>385600</v>
      </c>
      <c r="I338" s="9"/>
      <c r="J338" s="12">
        <f t="shared" si="20"/>
        <v>9.01</v>
      </c>
      <c r="L338" s="37">
        <v>9010</v>
      </c>
      <c r="M338" s="26"/>
      <c r="N338" s="24"/>
    </row>
    <row r="339" spans="1:14" s="2" customFormat="1">
      <c r="A339" s="10">
        <v>37895</v>
      </c>
      <c r="B339" s="8">
        <f t="shared" si="17"/>
        <v>423.9</v>
      </c>
      <c r="D339" s="37">
        <v>423900</v>
      </c>
      <c r="E339" s="28">
        <f t="shared" si="18"/>
        <v>428.2</v>
      </c>
      <c r="F339" s="37">
        <v>428200</v>
      </c>
      <c r="G339" s="77">
        <f t="shared" si="19"/>
        <v>435.33</v>
      </c>
      <c r="H339" s="37">
        <v>435330</v>
      </c>
      <c r="I339" s="9"/>
      <c r="J339" s="12">
        <f t="shared" si="20"/>
        <v>8.1</v>
      </c>
      <c r="L339" s="37">
        <v>8100</v>
      </c>
      <c r="M339" s="26"/>
      <c r="N339" s="24"/>
    </row>
    <row r="340" spans="1:14" s="2" customFormat="1">
      <c r="A340" s="10">
        <v>37926</v>
      </c>
      <c r="B340" s="8">
        <f t="shared" si="17"/>
        <v>425.2</v>
      </c>
      <c r="D340" s="37">
        <v>425200</v>
      </c>
      <c r="E340" s="28">
        <f t="shared" si="18"/>
        <v>436.4</v>
      </c>
      <c r="F340" s="37">
        <v>436400</v>
      </c>
      <c r="G340" s="77">
        <f t="shared" si="19"/>
        <v>473.28</v>
      </c>
      <c r="H340" s="37">
        <v>473280</v>
      </c>
      <c r="I340" s="9"/>
      <c r="J340" s="12">
        <f t="shared" si="20"/>
        <v>8.74</v>
      </c>
      <c r="L340" s="37">
        <v>8740</v>
      </c>
      <c r="M340" s="26"/>
      <c r="N340" s="24"/>
    </row>
    <row r="341" spans="1:14" s="2" customFormat="1">
      <c r="A341" s="10">
        <v>37956</v>
      </c>
      <c r="B341" s="8">
        <f t="shared" si="17"/>
        <v>424.8</v>
      </c>
      <c r="D341" s="37">
        <v>424800</v>
      </c>
      <c r="E341" s="28">
        <f t="shared" si="18"/>
        <v>433</v>
      </c>
      <c r="F341" s="37">
        <v>433000</v>
      </c>
      <c r="G341" s="77">
        <f t="shared" si="19"/>
        <v>566.6</v>
      </c>
      <c r="H341" s="37">
        <v>566600</v>
      </c>
      <c r="I341" s="9"/>
      <c r="J341" s="12">
        <f t="shared" si="20"/>
        <v>9.08</v>
      </c>
      <c r="L341" s="37">
        <v>9080</v>
      </c>
      <c r="M341" s="26"/>
      <c r="N341" s="24"/>
    </row>
    <row r="342" spans="1:14" s="2" customFormat="1">
      <c r="A342" s="10">
        <v>37987</v>
      </c>
      <c r="B342" s="8">
        <f t="shared" si="17"/>
        <v>424</v>
      </c>
      <c r="D342" s="37">
        <v>424000</v>
      </c>
      <c r="E342" s="28">
        <f t="shared" si="18"/>
        <v>414.3</v>
      </c>
      <c r="F342" s="37">
        <v>414300</v>
      </c>
      <c r="G342" s="77">
        <f t="shared" si="19"/>
        <v>420.17</v>
      </c>
      <c r="H342" s="37">
        <v>420170</v>
      </c>
      <c r="I342" s="9"/>
      <c r="J342" s="12">
        <f t="shared" si="20"/>
        <v>9.65</v>
      </c>
      <c r="L342" s="37">
        <v>9650</v>
      </c>
      <c r="M342" s="26"/>
      <c r="N342" s="24"/>
    </row>
    <row r="343" spans="1:14" s="2" customFormat="1">
      <c r="A343" s="10">
        <v>38018</v>
      </c>
      <c r="B343" s="8">
        <f t="shared" si="17"/>
        <v>423.9</v>
      </c>
      <c r="D343" s="37">
        <v>423900</v>
      </c>
      <c r="E343" s="28">
        <f t="shared" si="18"/>
        <v>422.6</v>
      </c>
      <c r="F343" s="37">
        <v>422600</v>
      </c>
      <c r="G343" s="77">
        <f t="shared" si="19"/>
        <v>454.82</v>
      </c>
      <c r="H343" s="37">
        <v>454820</v>
      </c>
      <c r="I343" s="9"/>
      <c r="J343" s="12">
        <f t="shared" si="20"/>
        <v>8.82</v>
      </c>
      <c r="L343" s="37">
        <v>8820</v>
      </c>
      <c r="M343" s="26"/>
      <c r="N343" s="24"/>
    </row>
    <row r="344" spans="1:14" s="2" customFormat="1">
      <c r="A344" s="10">
        <v>38047</v>
      </c>
      <c r="B344" s="8">
        <f t="shared" si="17"/>
        <v>425.1</v>
      </c>
      <c r="D344" s="37">
        <v>425100</v>
      </c>
      <c r="E344" s="28">
        <f t="shared" si="18"/>
        <v>418.5</v>
      </c>
      <c r="F344" s="37">
        <v>418500</v>
      </c>
      <c r="G344" s="77">
        <f t="shared" si="19"/>
        <v>432.28</v>
      </c>
      <c r="H344" s="37">
        <v>432280</v>
      </c>
      <c r="I344" s="9"/>
      <c r="J344" s="12">
        <f t="shared" si="20"/>
        <v>9.33</v>
      </c>
      <c r="L344" s="37">
        <v>9330</v>
      </c>
      <c r="M344" s="26"/>
      <c r="N344" s="24"/>
    </row>
    <row r="345" spans="1:14" s="2" customFormat="1">
      <c r="A345" s="10">
        <v>38078</v>
      </c>
      <c r="B345" s="8">
        <f t="shared" si="17"/>
        <v>427.2</v>
      </c>
      <c r="D345" s="37">
        <v>427200</v>
      </c>
      <c r="E345" s="28">
        <f t="shared" si="18"/>
        <v>429.8</v>
      </c>
      <c r="F345" s="37">
        <v>429800</v>
      </c>
      <c r="G345" s="77">
        <f t="shared" si="19"/>
        <v>402.79</v>
      </c>
      <c r="H345" s="37">
        <v>402790</v>
      </c>
      <c r="I345" s="9"/>
      <c r="J345" s="12">
        <f t="shared" si="20"/>
        <v>9.44</v>
      </c>
      <c r="L345" s="37">
        <v>9440</v>
      </c>
      <c r="M345" s="26"/>
      <c r="N345" s="24"/>
    </row>
    <row r="346" spans="1:14" s="2" customFormat="1">
      <c r="A346" s="10">
        <v>38108</v>
      </c>
      <c r="B346" s="8">
        <f t="shared" si="17"/>
        <v>429.7</v>
      </c>
      <c r="D346" s="37">
        <v>429700</v>
      </c>
      <c r="E346" s="28">
        <f t="shared" si="18"/>
        <v>437.1</v>
      </c>
      <c r="F346" s="37">
        <v>437100</v>
      </c>
      <c r="G346" s="77">
        <f t="shared" si="19"/>
        <v>341.26</v>
      </c>
      <c r="H346" s="37">
        <v>341260</v>
      </c>
      <c r="I346" s="9"/>
      <c r="J346" s="12">
        <f t="shared" si="20"/>
        <v>9.69</v>
      </c>
      <c r="L346" s="37">
        <v>9690</v>
      </c>
      <c r="M346" s="26"/>
      <c r="N346" s="24"/>
    </row>
    <row r="347" spans="1:14" s="2" customFormat="1">
      <c r="A347" s="10">
        <v>38139</v>
      </c>
      <c r="B347" s="8">
        <f t="shared" si="17"/>
        <v>431.9</v>
      </c>
      <c r="D347" s="37">
        <v>431900</v>
      </c>
      <c r="E347" s="28">
        <f t="shared" si="18"/>
        <v>439.8</v>
      </c>
      <c r="F347" s="37">
        <v>439800</v>
      </c>
      <c r="G347" s="77">
        <f t="shared" si="19"/>
        <v>367.28</v>
      </c>
      <c r="H347" s="37">
        <v>367280</v>
      </c>
      <c r="I347" s="9"/>
      <c r="J347" s="12">
        <f t="shared" si="20"/>
        <v>10.06</v>
      </c>
      <c r="L347" s="37">
        <v>10060</v>
      </c>
      <c r="M347" s="26"/>
      <c r="N347" s="24"/>
    </row>
    <row r="348" spans="1:14" s="2" customFormat="1">
      <c r="A348" s="10">
        <v>38169</v>
      </c>
      <c r="B348" s="8">
        <f t="shared" si="17"/>
        <v>433.5</v>
      </c>
      <c r="D348" s="37">
        <v>433500</v>
      </c>
      <c r="E348" s="28">
        <f t="shared" si="18"/>
        <v>435.8</v>
      </c>
      <c r="F348" s="37">
        <v>435800</v>
      </c>
      <c r="G348" s="77">
        <f t="shared" si="19"/>
        <v>467.55</v>
      </c>
      <c r="H348" s="37">
        <v>467550</v>
      </c>
      <c r="I348" s="9"/>
      <c r="J348" s="12">
        <f t="shared" si="20"/>
        <v>10.199999999999999</v>
      </c>
      <c r="L348" s="37">
        <v>10200</v>
      </c>
      <c r="M348" s="26"/>
      <c r="N348" s="24"/>
    </row>
    <row r="349" spans="1:14" s="2" customFormat="1">
      <c r="A349" s="10">
        <v>38200</v>
      </c>
      <c r="B349" s="8">
        <f t="shared" si="17"/>
        <v>434.9</v>
      </c>
      <c r="D349" s="37">
        <v>434900</v>
      </c>
      <c r="E349" s="28">
        <f t="shared" si="18"/>
        <v>435.5</v>
      </c>
      <c r="F349" s="37">
        <v>435500</v>
      </c>
      <c r="G349" s="77">
        <f t="shared" si="19"/>
        <v>403.06</v>
      </c>
      <c r="H349" s="37">
        <v>403060</v>
      </c>
      <c r="I349" s="9"/>
      <c r="J349" s="12">
        <f t="shared" si="20"/>
        <v>10.68</v>
      </c>
      <c r="L349" s="37">
        <v>10680</v>
      </c>
      <c r="M349" s="26"/>
      <c r="N349" s="24"/>
    </row>
    <row r="350" spans="1:14" s="2" customFormat="1">
      <c r="A350" s="10">
        <v>38231</v>
      </c>
      <c r="B350" s="8">
        <f t="shared" si="17"/>
        <v>436.8</v>
      </c>
      <c r="D350" s="37">
        <v>436800</v>
      </c>
      <c r="E350" s="28">
        <f t="shared" si="18"/>
        <v>428.1</v>
      </c>
      <c r="F350" s="37">
        <v>428100</v>
      </c>
      <c r="G350" s="77">
        <f t="shared" si="19"/>
        <v>393.51</v>
      </c>
      <c r="H350" s="37">
        <v>393510</v>
      </c>
      <c r="I350" s="9"/>
      <c r="J350" s="12">
        <f t="shared" si="20"/>
        <v>10.18</v>
      </c>
      <c r="L350" s="37">
        <v>10180</v>
      </c>
      <c r="M350" s="26"/>
      <c r="N350" s="24"/>
    </row>
    <row r="351" spans="1:14" s="2" customFormat="1">
      <c r="A351" s="10">
        <v>38261</v>
      </c>
      <c r="B351" s="8">
        <f t="shared" si="17"/>
        <v>439.7</v>
      </c>
      <c r="D351" s="37">
        <v>439700</v>
      </c>
      <c r="E351" s="28">
        <f t="shared" si="18"/>
        <v>437.3</v>
      </c>
      <c r="F351" s="37">
        <v>437300</v>
      </c>
      <c r="G351" s="77">
        <f t="shared" si="19"/>
        <v>447.38</v>
      </c>
      <c r="H351" s="37">
        <v>447380</v>
      </c>
      <c r="I351" s="9"/>
      <c r="J351" s="12">
        <f t="shared" si="20"/>
        <v>9.6999999999999993</v>
      </c>
      <c r="L351" s="37">
        <v>9700</v>
      </c>
      <c r="M351" s="26"/>
      <c r="N351" s="24"/>
    </row>
    <row r="352" spans="1:14" s="2" customFormat="1">
      <c r="A352" s="10">
        <v>38292</v>
      </c>
      <c r="B352" s="8">
        <f t="shared" si="17"/>
        <v>443.7</v>
      </c>
      <c r="D352" s="37">
        <v>443700</v>
      </c>
      <c r="E352" s="28">
        <f t="shared" si="18"/>
        <v>450.8</v>
      </c>
      <c r="F352" s="37">
        <v>450800</v>
      </c>
      <c r="G352" s="77">
        <f t="shared" si="19"/>
        <v>478.02</v>
      </c>
      <c r="H352" s="37">
        <v>478020</v>
      </c>
      <c r="I352" s="9"/>
      <c r="J352" s="12">
        <f t="shared" si="20"/>
        <v>9.4700000000000006</v>
      </c>
      <c r="L352" s="37">
        <v>9470</v>
      </c>
      <c r="M352" s="26"/>
      <c r="N352" s="24"/>
    </row>
    <row r="353" spans="1:14" s="2" customFormat="1">
      <c r="A353" s="10">
        <v>38322</v>
      </c>
      <c r="B353" s="8">
        <f t="shared" si="17"/>
        <v>447.7</v>
      </c>
      <c r="D353" s="37">
        <v>447700</v>
      </c>
      <c r="E353" s="28">
        <f t="shared" si="18"/>
        <v>447.3</v>
      </c>
      <c r="F353" s="37">
        <v>447300</v>
      </c>
      <c r="G353" s="77">
        <f t="shared" si="19"/>
        <v>591.39</v>
      </c>
      <c r="H353" s="37">
        <v>591390</v>
      </c>
      <c r="I353" s="9"/>
      <c r="J353" s="12">
        <f t="shared" si="20"/>
        <v>10.28</v>
      </c>
      <c r="L353" s="37">
        <v>10280</v>
      </c>
      <c r="M353" s="26"/>
      <c r="N353" s="24"/>
    </row>
    <row r="354" spans="1:14" s="2" customFormat="1">
      <c r="A354" s="10">
        <v>38353</v>
      </c>
      <c r="B354" s="8">
        <f t="shared" si="17"/>
        <v>450.8</v>
      </c>
      <c r="D354" s="37">
        <v>450800</v>
      </c>
      <c r="E354" s="28">
        <f t="shared" si="18"/>
        <v>475</v>
      </c>
      <c r="F354" s="37">
        <v>475000</v>
      </c>
      <c r="G354" s="77">
        <f t="shared" si="19"/>
        <v>456.92</v>
      </c>
      <c r="H354" s="37">
        <v>456920</v>
      </c>
      <c r="I354" s="9"/>
      <c r="J354" s="12">
        <f t="shared" si="20"/>
        <v>10.89</v>
      </c>
      <c r="L354" s="37">
        <v>10890</v>
      </c>
      <c r="M354" s="26"/>
      <c r="N354" s="24"/>
    </row>
    <row r="355" spans="1:14" s="2" customFormat="1">
      <c r="A355" s="10">
        <v>38384</v>
      </c>
      <c r="B355" s="8">
        <f t="shared" si="17"/>
        <v>452.6</v>
      </c>
      <c r="D355" s="37">
        <v>452600</v>
      </c>
      <c r="E355" s="28">
        <f t="shared" si="18"/>
        <v>449.6</v>
      </c>
      <c r="F355" s="37">
        <v>449600</v>
      </c>
      <c r="G355" s="77">
        <f t="shared" si="19"/>
        <v>498.78</v>
      </c>
      <c r="H355" s="37">
        <v>498780</v>
      </c>
      <c r="I355" s="9"/>
      <c r="J355" s="12">
        <f t="shared" si="20"/>
        <v>9.7799999999999994</v>
      </c>
      <c r="L355" s="37">
        <v>9780</v>
      </c>
      <c r="M355" s="26"/>
      <c r="N355" s="24"/>
    </row>
    <row r="356" spans="1:14" s="2" customFormat="1">
      <c r="A356" s="10">
        <v>38412</v>
      </c>
      <c r="B356" s="8">
        <f t="shared" si="17"/>
        <v>453.5</v>
      </c>
      <c r="D356" s="37">
        <v>453500</v>
      </c>
      <c r="E356" s="28">
        <f t="shared" si="18"/>
        <v>460.9</v>
      </c>
      <c r="F356" s="37">
        <v>460900</v>
      </c>
      <c r="G356" s="77">
        <f t="shared" si="19"/>
        <v>502.09</v>
      </c>
      <c r="H356" s="37">
        <v>502090</v>
      </c>
      <c r="I356" s="9"/>
      <c r="J356" s="12">
        <f t="shared" si="20"/>
        <v>11.69</v>
      </c>
      <c r="L356" s="37">
        <v>11690</v>
      </c>
      <c r="M356" s="26"/>
      <c r="N356" s="24"/>
    </row>
    <row r="357" spans="1:14" s="2" customFormat="1">
      <c r="A357" s="10">
        <v>38443</v>
      </c>
      <c r="B357" s="8">
        <f t="shared" si="17"/>
        <v>454.3</v>
      </c>
      <c r="D357" s="37">
        <v>454300</v>
      </c>
      <c r="E357" s="28">
        <f t="shared" si="18"/>
        <v>448</v>
      </c>
      <c r="F357" s="37">
        <v>448000</v>
      </c>
      <c r="G357" s="77">
        <f t="shared" si="19"/>
        <v>406.58</v>
      </c>
      <c r="H357" s="37">
        <v>406580</v>
      </c>
      <c r="I357" s="9"/>
      <c r="J357" s="12">
        <f t="shared" si="20"/>
        <v>10.67</v>
      </c>
      <c r="L357" s="37">
        <v>10670</v>
      </c>
      <c r="M357" s="26"/>
      <c r="N357" s="24"/>
    </row>
    <row r="358" spans="1:14" s="2" customFormat="1">
      <c r="A358" s="10">
        <v>38473</v>
      </c>
      <c r="B358" s="8">
        <f t="shared" si="17"/>
        <v>455</v>
      </c>
      <c r="D358" s="37">
        <v>455000</v>
      </c>
      <c r="E358" s="28">
        <f t="shared" si="18"/>
        <v>449.8</v>
      </c>
      <c r="F358" s="37">
        <v>449800</v>
      </c>
      <c r="G358" s="77">
        <f t="shared" si="19"/>
        <v>351.29</v>
      </c>
      <c r="H358" s="37">
        <v>351290</v>
      </c>
      <c r="I358" s="9"/>
      <c r="J358" s="12">
        <f t="shared" si="20"/>
        <v>9.94</v>
      </c>
      <c r="L358" s="37">
        <v>9940</v>
      </c>
      <c r="M358" s="26"/>
      <c r="N358" s="24"/>
    </row>
    <row r="359" spans="1:14" s="2" customFormat="1">
      <c r="A359" s="10">
        <v>38504</v>
      </c>
      <c r="B359" s="8">
        <f t="shared" si="17"/>
        <v>455.6</v>
      </c>
      <c r="D359" s="37">
        <v>455600</v>
      </c>
      <c r="E359" s="28">
        <f t="shared" si="18"/>
        <v>450</v>
      </c>
      <c r="F359" s="37">
        <v>450000</v>
      </c>
      <c r="G359" s="77">
        <f t="shared" si="19"/>
        <v>377.01</v>
      </c>
      <c r="H359" s="37">
        <v>377010</v>
      </c>
      <c r="I359" s="9"/>
      <c r="J359" s="12">
        <f t="shared" si="20"/>
        <v>9.9700000000000006</v>
      </c>
      <c r="L359" s="37">
        <v>9970</v>
      </c>
      <c r="M359" s="26"/>
      <c r="N359" s="24"/>
    </row>
    <row r="360" spans="1:14" s="2" customFormat="1">
      <c r="A360" s="10">
        <v>38534</v>
      </c>
      <c r="B360" s="8">
        <f t="shared" si="17"/>
        <v>455.8</v>
      </c>
      <c r="D360" s="37">
        <v>455800</v>
      </c>
      <c r="E360" s="28">
        <f t="shared" si="18"/>
        <v>462.2</v>
      </c>
      <c r="F360" s="37">
        <v>462200</v>
      </c>
      <c r="G360" s="77">
        <f t="shared" si="19"/>
        <v>497.04</v>
      </c>
      <c r="H360" s="37">
        <v>497040</v>
      </c>
      <c r="I360" s="9"/>
      <c r="J360" s="12">
        <f t="shared" si="20"/>
        <v>9.9700000000000006</v>
      </c>
      <c r="L360" s="37">
        <v>9970</v>
      </c>
      <c r="M360" s="26"/>
      <c r="N360" s="24"/>
    </row>
    <row r="361" spans="1:14" s="2" customFormat="1">
      <c r="A361" s="10">
        <v>38565</v>
      </c>
      <c r="B361" s="8">
        <f t="shared" si="17"/>
        <v>455.1</v>
      </c>
      <c r="D361" s="37">
        <v>455100</v>
      </c>
      <c r="E361" s="28">
        <f t="shared" si="18"/>
        <v>468</v>
      </c>
      <c r="F361" s="37">
        <v>468000</v>
      </c>
      <c r="G361" s="77">
        <f t="shared" si="19"/>
        <v>429.26</v>
      </c>
      <c r="H361" s="37">
        <v>429260</v>
      </c>
      <c r="I361" s="9"/>
      <c r="J361" s="12">
        <f t="shared" si="20"/>
        <v>11.5</v>
      </c>
      <c r="L361" s="37">
        <v>11500</v>
      </c>
      <c r="M361" s="26"/>
      <c r="N361" s="24"/>
    </row>
    <row r="362" spans="1:14" s="2" customFormat="1">
      <c r="A362" s="10">
        <v>38596</v>
      </c>
      <c r="B362" s="8">
        <f t="shared" si="17"/>
        <v>453.7</v>
      </c>
      <c r="D362" s="37">
        <v>453700</v>
      </c>
      <c r="E362" s="28">
        <f t="shared" si="18"/>
        <v>449.8</v>
      </c>
      <c r="F362" s="37">
        <v>449800</v>
      </c>
      <c r="G362" s="77">
        <f t="shared" si="19"/>
        <v>412.07</v>
      </c>
      <c r="H362" s="37">
        <v>412070</v>
      </c>
      <c r="I362" s="9"/>
      <c r="J362" s="12">
        <f t="shared" si="20"/>
        <v>11.14</v>
      </c>
      <c r="L362" s="37">
        <v>11140</v>
      </c>
      <c r="M362" s="26"/>
      <c r="N362" s="24"/>
    </row>
    <row r="363" spans="1:14" s="2" customFormat="1">
      <c r="A363" s="10">
        <v>38626</v>
      </c>
      <c r="B363" s="8">
        <f t="shared" si="17"/>
        <v>452.1</v>
      </c>
      <c r="D363" s="37">
        <v>452100</v>
      </c>
      <c r="E363" s="28">
        <f t="shared" si="18"/>
        <v>455.2</v>
      </c>
      <c r="F363" s="37">
        <v>455200</v>
      </c>
      <c r="G363" s="77">
        <f t="shared" si="19"/>
        <v>461.87</v>
      </c>
      <c r="H363" s="37">
        <v>461870</v>
      </c>
      <c r="I363" s="9"/>
      <c r="J363" s="12">
        <f t="shared" si="20"/>
        <v>11.05</v>
      </c>
      <c r="L363" s="37">
        <v>11050</v>
      </c>
      <c r="M363" s="26"/>
      <c r="N363" s="24"/>
    </row>
    <row r="364" spans="1:14" s="2" customFormat="1">
      <c r="A364" s="10">
        <v>38657</v>
      </c>
      <c r="B364" s="8">
        <f t="shared" si="17"/>
        <v>450.9</v>
      </c>
      <c r="D364" s="37">
        <v>450900</v>
      </c>
      <c r="E364" s="28">
        <f t="shared" si="18"/>
        <v>442.7</v>
      </c>
      <c r="F364" s="37">
        <v>442700</v>
      </c>
      <c r="G364" s="77">
        <f t="shared" si="19"/>
        <v>470.67</v>
      </c>
      <c r="H364" s="37">
        <v>470670</v>
      </c>
      <c r="I364" s="9"/>
      <c r="J364" s="12">
        <f t="shared" si="20"/>
        <v>10.8</v>
      </c>
      <c r="L364" s="37">
        <v>10800</v>
      </c>
      <c r="M364" s="26"/>
      <c r="N364" s="24"/>
    </row>
    <row r="365" spans="1:14" s="2" customFormat="1">
      <c r="A365" s="10">
        <v>38687</v>
      </c>
      <c r="B365" s="8">
        <f t="shared" si="17"/>
        <v>450.4</v>
      </c>
      <c r="D365" s="37">
        <v>450400</v>
      </c>
      <c r="E365" s="28">
        <f t="shared" si="18"/>
        <v>451.6</v>
      </c>
      <c r="F365" s="37">
        <v>451600</v>
      </c>
      <c r="G365" s="77">
        <f t="shared" si="19"/>
        <v>599.25</v>
      </c>
      <c r="H365" s="37">
        <v>599250</v>
      </c>
      <c r="I365" s="9"/>
      <c r="J365" s="12">
        <f t="shared" si="20"/>
        <v>11.36</v>
      </c>
      <c r="L365" s="37">
        <v>11360</v>
      </c>
      <c r="M365" s="26"/>
      <c r="N365" s="24"/>
    </row>
    <row r="366" spans="1:14" s="2" customFormat="1">
      <c r="A366" s="10">
        <v>38718</v>
      </c>
      <c r="B366" s="8">
        <f t="shared" si="17"/>
        <v>450.7</v>
      </c>
      <c r="D366" s="37">
        <v>450700</v>
      </c>
      <c r="E366" s="28">
        <f t="shared" si="18"/>
        <v>465.5</v>
      </c>
      <c r="F366" s="37">
        <v>465500</v>
      </c>
      <c r="G366" s="77">
        <f t="shared" si="19"/>
        <v>461.4</v>
      </c>
      <c r="H366" s="37">
        <v>461400</v>
      </c>
      <c r="I366" s="9"/>
      <c r="J366" s="12">
        <f t="shared" si="20"/>
        <v>11.37</v>
      </c>
      <c r="L366" s="37">
        <v>11370</v>
      </c>
      <c r="M366" s="26"/>
      <c r="N366" s="24"/>
    </row>
    <row r="367" spans="1:14" s="2" customFormat="1">
      <c r="A367" s="10">
        <v>38749</v>
      </c>
      <c r="B367" s="8">
        <f t="shared" si="17"/>
        <v>451.4</v>
      </c>
      <c r="D367" s="37">
        <v>451400</v>
      </c>
      <c r="E367" s="28">
        <f t="shared" si="18"/>
        <v>456.1</v>
      </c>
      <c r="F367" s="37">
        <v>456100</v>
      </c>
      <c r="G367" s="77">
        <f t="shared" si="19"/>
        <v>485</v>
      </c>
      <c r="H367" s="37">
        <v>485000</v>
      </c>
      <c r="I367" s="9"/>
      <c r="J367" s="12">
        <f t="shared" si="20"/>
        <v>10.96</v>
      </c>
      <c r="L367" s="37">
        <v>10960</v>
      </c>
      <c r="M367" s="26"/>
      <c r="N367" s="24"/>
    </row>
    <row r="368" spans="1:14" s="2" customFormat="1">
      <c r="A368" s="10">
        <v>38777</v>
      </c>
      <c r="B368" s="8">
        <f t="shared" si="17"/>
        <v>451.6</v>
      </c>
      <c r="D368" s="37">
        <v>451600</v>
      </c>
      <c r="E368" s="28">
        <f t="shared" si="18"/>
        <v>446.2</v>
      </c>
      <c r="F368" s="37">
        <v>446200</v>
      </c>
      <c r="G368" s="77">
        <f t="shared" si="19"/>
        <v>473.44</v>
      </c>
      <c r="H368" s="37">
        <v>473440</v>
      </c>
      <c r="I368" s="9"/>
      <c r="J368" s="12">
        <f t="shared" si="20"/>
        <v>11.01</v>
      </c>
      <c r="L368" s="37">
        <v>11010</v>
      </c>
      <c r="M368" s="26"/>
      <c r="N368" s="24"/>
    </row>
    <row r="369" spans="1:14" s="2" customFormat="1">
      <c r="A369" s="10">
        <v>38808</v>
      </c>
      <c r="B369" s="8">
        <f t="shared" si="17"/>
        <v>451.1</v>
      </c>
      <c r="D369" s="37">
        <v>451100</v>
      </c>
      <c r="E369" s="28">
        <f t="shared" si="18"/>
        <v>463.1</v>
      </c>
      <c r="F369" s="37">
        <v>463100</v>
      </c>
      <c r="G369" s="77">
        <f t="shared" si="19"/>
        <v>435.04</v>
      </c>
      <c r="H369" s="37">
        <v>435040</v>
      </c>
      <c r="I369" s="9"/>
      <c r="J369" s="12">
        <f t="shared" si="20"/>
        <v>11.1</v>
      </c>
      <c r="L369" s="37">
        <v>11100</v>
      </c>
      <c r="M369" s="26"/>
      <c r="N369" s="24"/>
    </row>
    <row r="370" spans="1:14" s="2" customFormat="1">
      <c r="A370" s="10">
        <v>38838</v>
      </c>
      <c r="B370" s="8">
        <f t="shared" si="17"/>
        <v>450.6</v>
      </c>
      <c r="D370" s="37">
        <v>450600</v>
      </c>
      <c r="E370" s="28">
        <f t="shared" si="18"/>
        <v>444.2</v>
      </c>
      <c r="F370" s="37">
        <v>444200</v>
      </c>
      <c r="G370" s="77">
        <f t="shared" si="19"/>
        <v>342.94</v>
      </c>
      <c r="H370" s="37">
        <v>342940</v>
      </c>
      <c r="I370" s="9"/>
      <c r="J370" s="12">
        <f t="shared" si="20"/>
        <v>10.6</v>
      </c>
      <c r="L370" s="37">
        <v>10600</v>
      </c>
      <c r="M370" s="26"/>
      <c r="N370" s="24"/>
    </row>
    <row r="371" spans="1:14" s="2" customFormat="1">
      <c r="A371" s="10">
        <v>38869</v>
      </c>
      <c r="B371" s="8">
        <f t="shared" si="17"/>
        <v>450.9</v>
      </c>
      <c r="D371" s="37">
        <v>450900</v>
      </c>
      <c r="E371" s="28">
        <f t="shared" si="18"/>
        <v>457</v>
      </c>
      <c r="F371" s="37">
        <v>457000</v>
      </c>
      <c r="G371" s="77">
        <f t="shared" si="19"/>
        <v>379.66</v>
      </c>
      <c r="H371" s="37">
        <v>379660</v>
      </c>
      <c r="I371" s="9"/>
      <c r="J371" s="12">
        <f t="shared" si="20"/>
        <v>10.74</v>
      </c>
      <c r="L371" s="37">
        <v>10740</v>
      </c>
      <c r="M371" s="26"/>
      <c r="N371" s="24"/>
    </row>
    <row r="372" spans="1:14" s="2" customFormat="1">
      <c r="A372" s="10">
        <v>38899</v>
      </c>
      <c r="B372" s="8">
        <f t="shared" si="17"/>
        <v>452</v>
      </c>
      <c r="D372" s="37">
        <v>452000</v>
      </c>
      <c r="E372" s="28">
        <f t="shared" si="18"/>
        <v>452.1</v>
      </c>
      <c r="F372" s="37">
        <v>452100</v>
      </c>
      <c r="G372" s="77">
        <f t="shared" si="19"/>
        <v>478.19</v>
      </c>
      <c r="H372" s="37">
        <v>478190</v>
      </c>
      <c r="I372" s="9"/>
      <c r="J372" s="12">
        <f t="shared" si="20"/>
        <v>10.3</v>
      </c>
      <c r="L372" s="37">
        <v>10300</v>
      </c>
      <c r="M372" s="26"/>
      <c r="N372" s="24"/>
    </row>
    <row r="373" spans="1:14" s="2" customFormat="1">
      <c r="A373" s="10">
        <v>38930</v>
      </c>
      <c r="B373" s="8">
        <f t="shared" si="17"/>
        <v>454.1</v>
      </c>
      <c r="D373" s="37">
        <v>454100</v>
      </c>
      <c r="E373" s="28">
        <f t="shared" si="18"/>
        <v>442.8</v>
      </c>
      <c r="F373" s="37">
        <v>442800</v>
      </c>
      <c r="G373" s="77">
        <f t="shared" si="19"/>
        <v>410.2</v>
      </c>
      <c r="H373" s="37">
        <v>410200</v>
      </c>
      <c r="I373" s="9"/>
      <c r="J373" s="12">
        <f t="shared" si="20"/>
        <v>12.16</v>
      </c>
      <c r="L373" s="37">
        <v>12160</v>
      </c>
      <c r="M373" s="26"/>
      <c r="N373" s="24"/>
    </row>
    <row r="374" spans="1:14" s="2" customFormat="1">
      <c r="A374" s="10">
        <v>38961</v>
      </c>
      <c r="B374" s="8">
        <f t="shared" si="17"/>
        <v>456.5</v>
      </c>
      <c r="D374" s="37">
        <v>456500</v>
      </c>
      <c r="E374" s="28">
        <f t="shared" si="18"/>
        <v>463</v>
      </c>
      <c r="F374" s="37">
        <v>463000</v>
      </c>
      <c r="G374" s="77">
        <f t="shared" si="19"/>
        <v>423.46</v>
      </c>
      <c r="H374" s="37">
        <v>423460</v>
      </c>
      <c r="I374" s="9"/>
      <c r="J374" s="12">
        <f t="shared" si="20"/>
        <v>11.7</v>
      </c>
      <c r="L374" s="37">
        <v>11700</v>
      </c>
      <c r="M374" s="26"/>
      <c r="N374" s="24"/>
    </row>
    <row r="375" spans="1:14" s="2" customFormat="1">
      <c r="A375" s="10">
        <v>38991</v>
      </c>
      <c r="B375" s="8">
        <f t="shared" si="17"/>
        <v>458.9</v>
      </c>
      <c r="D375" s="37">
        <v>458900</v>
      </c>
      <c r="E375" s="28">
        <f t="shared" si="18"/>
        <v>469.5</v>
      </c>
      <c r="F375" s="37">
        <v>469500</v>
      </c>
      <c r="G375" s="77">
        <f t="shared" si="19"/>
        <v>472.93</v>
      </c>
      <c r="H375" s="37">
        <v>472930</v>
      </c>
      <c r="I375" s="9"/>
      <c r="J375" s="12">
        <f t="shared" si="20"/>
        <v>11.47</v>
      </c>
      <c r="L375" s="37">
        <v>11470</v>
      </c>
      <c r="M375" s="26"/>
      <c r="N375" s="24"/>
    </row>
    <row r="376" spans="1:14" s="2" customFormat="1">
      <c r="A376" s="10">
        <v>39022</v>
      </c>
      <c r="B376" s="8">
        <f t="shared" si="17"/>
        <v>461.1</v>
      </c>
      <c r="D376" s="37">
        <v>461100</v>
      </c>
      <c r="E376" s="28">
        <f t="shared" si="18"/>
        <v>463.3</v>
      </c>
      <c r="F376" s="37">
        <v>463300</v>
      </c>
      <c r="G376" s="77">
        <f t="shared" si="19"/>
        <v>489.99</v>
      </c>
      <c r="H376" s="37">
        <v>489990</v>
      </c>
      <c r="I376" s="9"/>
      <c r="J376" s="12">
        <f t="shared" si="20"/>
        <v>11.46</v>
      </c>
      <c r="L376" s="37">
        <v>11460</v>
      </c>
      <c r="M376" s="26"/>
      <c r="N376" s="24"/>
    </row>
    <row r="377" spans="1:14" s="2" customFormat="1">
      <c r="A377" s="10">
        <v>39052</v>
      </c>
      <c r="B377" s="8">
        <f t="shared" si="17"/>
        <v>463</v>
      </c>
      <c r="D377" s="37">
        <v>463000</v>
      </c>
      <c r="E377" s="28">
        <f t="shared" si="18"/>
        <v>473.4</v>
      </c>
      <c r="F377" s="37">
        <v>473400</v>
      </c>
      <c r="G377" s="77">
        <f t="shared" si="19"/>
        <v>640.87</v>
      </c>
      <c r="H377" s="37">
        <v>640870</v>
      </c>
      <c r="I377" s="9"/>
      <c r="J377" s="12">
        <f t="shared" si="20"/>
        <v>11.01</v>
      </c>
      <c r="L377" s="37">
        <v>11010</v>
      </c>
      <c r="M377" s="26"/>
      <c r="N377" s="24"/>
    </row>
    <row r="378" spans="1:14" s="2" customFormat="1">
      <c r="A378" s="10">
        <v>39083</v>
      </c>
      <c r="B378" s="8">
        <f t="shared" ref="B378:B441" si="21">D378/1000</f>
        <v>464.3</v>
      </c>
      <c r="D378" s="37">
        <v>464300</v>
      </c>
      <c r="E378" s="28">
        <f t="shared" si="18"/>
        <v>475.1</v>
      </c>
      <c r="F378" s="37">
        <v>475100</v>
      </c>
      <c r="G378" s="77">
        <f t="shared" si="19"/>
        <v>451.03</v>
      </c>
      <c r="H378" s="37">
        <v>451030</v>
      </c>
      <c r="I378" s="9"/>
      <c r="J378" s="12">
        <f t="shared" si="20"/>
        <v>11.78</v>
      </c>
      <c r="L378" s="37">
        <v>11780</v>
      </c>
      <c r="M378" s="26"/>
      <c r="N378" s="24"/>
    </row>
    <row r="379" spans="1:14" s="2" customFormat="1">
      <c r="A379" s="10">
        <v>39114</v>
      </c>
      <c r="B379" s="8">
        <f t="shared" si="21"/>
        <v>465</v>
      </c>
      <c r="D379" s="37">
        <v>465000</v>
      </c>
      <c r="E379" s="28">
        <f t="shared" ref="E379:E442" si="22">F379/1000</f>
        <v>449.8</v>
      </c>
      <c r="F379" s="37">
        <v>449800</v>
      </c>
      <c r="G379" s="77">
        <f t="shared" si="19"/>
        <v>510.17</v>
      </c>
      <c r="H379" s="37">
        <v>510170</v>
      </c>
      <c r="I379" s="9"/>
      <c r="J379" s="12">
        <f t="shared" si="20"/>
        <v>11.04</v>
      </c>
      <c r="L379" s="37">
        <v>11040</v>
      </c>
      <c r="M379" s="26"/>
      <c r="N379" s="24"/>
    </row>
    <row r="380" spans="1:14" s="2" customFormat="1">
      <c r="A380" s="10">
        <v>39142</v>
      </c>
      <c r="B380" s="8">
        <f t="shared" si="21"/>
        <v>465.5</v>
      </c>
      <c r="D380" s="37">
        <v>465500</v>
      </c>
      <c r="E380" s="28">
        <f t="shared" si="22"/>
        <v>486.6</v>
      </c>
      <c r="F380" s="37">
        <v>486600</v>
      </c>
      <c r="G380" s="77">
        <f t="shared" si="19"/>
        <v>520.02</v>
      </c>
      <c r="H380" s="37">
        <v>520020</v>
      </c>
      <c r="I380" s="9"/>
      <c r="J380" s="12">
        <f t="shared" si="20"/>
        <v>12.94</v>
      </c>
      <c r="L380" s="37">
        <v>12940</v>
      </c>
      <c r="M380" s="26"/>
      <c r="N380" s="24"/>
    </row>
    <row r="381" spans="1:14" s="2" customFormat="1">
      <c r="A381" s="10">
        <v>39173</v>
      </c>
      <c r="B381" s="8">
        <f t="shared" si="21"/>
        <v>466</v>
      </c>
      <c r="D381" s="37">
        <v>466000</v>
      </c>
      <c r="E381" s="28">
        <f t="shared" si="22"/>
        <v>470.9</v>
      </c>
      <c r="F381" s="37">
        <v>470900</v>
      </c>
      <c r="G381" s="77">
        <f t="shared" si="19"/>
        <v>434.94</v>
      </c>
      <c r="H381" s="37">
        <v>434940</v>
      </c>
      <c r="I381" s="9"/>
      <c r="J381" s="12">
        <f t="shared" si="20"/>
        <v>11.18</v>
      </c>
      <c r="L381" s="37">
        <v>11180</v>
      </c>
      <c r="M381" s="26"/>
      <c r="N381" s="24"/>
    </row>
    <row r="382" spans="1:14" s="2" customFormat="1">
      <c r="A382" s="10">
        <v>39203</v>
      </c>
      <c r="B382" s="8">
        <f t="shared" si="21"/>
        <v>466.4</v>
      </c>
      <c r="D382" s="37">
        <v>466400</v>
      </c>
      <c r="E382" s="28">
        <f t="shared" si="22"/>
        <v>463.1</v>
      </c>
      <c r="F382" s="37">
        <v>463100</v>
      </c>
      <c r="G382" s="77">
        <f t="shared" si="19"/>
        <v>364.73</v>
      </c>
      <c r="H382" s="37">
        <v>364730</v>
      </c>
      <c r="I382" s="9"/>
      <c r="J382" s="12">
        <f t="shared" si="20"/>
        <v>11.44</v>
      </c>
      <c r="L382" s="37">
        <v>11440</v>
      </c>
      <c r="M382" s="26"/>
      <c r="N382" s="24"/>
    </row>
    <row r="383" spans="1:14" s="2" customFormat="1">
      <c r="A383" s="10">
        <v>39234</v>
      </c>
      <c r="B383" s="8">
        <f t="shared" si="21"/>
        <v>466.9</v>
      </c>
      <c r="D383" s="37">
        <v>466900</v>
      </c>
      <c r="E383" s="28">
        <f t="shared" si="22"/>
        <v>474</v>
      </c>
      <c r="F383" s="37">
        <v>474000</v>
      </c>
      <c r="G383" s="77">
        <f t="shared" si="19"/>
        <v>397.96</v>
      </c>
      <c r="H383" s="37">
        <v>397960</v>
      </c>
      <c r="I383" s="9"/>
      <c r="J383" s="12">
        <f t="shared" si="20"/>
        <v>13.67</v>
      </c>
      <c r="L383" s="37">
        <v>13670</v>
      </c>
      <c r="M383" s="26"/>
      <c r="N383" s="24"/>
    </row>
    <row r="384" spans="1:14" s="2" customFormat="1">
      <c r="A384" s="10">
        <v>39264</v>
      </c>
      <c r="B384" s="8">
        <f t="shared" si="21"/>
        <v>467.8</v>
      </c>
      <c r="D384" s="37">
        <v>467800</v>
      </c>
      <c r="E384" s="28">
        <f t="shared" si="22"/>
        <v>461.4</v>
      </c>
      <c r="F384" s="37">
        <v>461400</v>
      </c>
      <c r="G384" s="77">
        <f t="shared" si="19"/>
        <v>482.79</v>
      </c>
      <c r="H384" s="37">
        <v>482790</v>
      </c>
      <c r="I384" s="9"/>
      <c r="J384" s="12">
        <f t="shared" si="20"/>
        <v>10.01</v>
      </c>
      <c r="L384" s="37">
        <v>10010</v>
      </c>
      <c r="M384" s="26"/>
      <c r="N384" s="24"/>
    </row>
    <row r="385" spans="1:14" s="2" customFormat="1">
      <c r="A385" s="10">
        <v>39295</v>
      </c>
      <c r="B385" s="8">
        <f t="shared" si="21"/>
        <v>468.8</v>
      </c>
      <c r="D385" s="37">
        <v>468800</v>
      </c>
      <c r="E385" s="28">
        <f t="shared" si="22"/>
        <v>470.2</v>
      </c>
      <c r="F385" s="37">
        <v>470200</v>
      </c>
      <c r="G385" s="77">
        <f t="shared" si="19"/>
        <v>434.75</v>
      </c>
      <c r="H385" s="37">
        <v>434750</v>
      </c>
      <c r="I385" s="9"/>
      <c r="J385" s="12">
        <f t="shared" si="20"/>
        <v>12.83</v>
      </c>
      <c r="L385" s="37">
        <v>12830</v>
      </c>
      <c r="M385" s="26"/>
      <c r="N385" s="24"/>
    </row>
    <row r="386" spans="1:14" s="2" customFormat="1">
      <c r="A386" s="10">
        <v>39326</v>
      </c>
      <c r="B386" s="8">
        <f t="shared" si="21"/>
        <v>469.3</v>
      </c>
      <c r="D386" s="37">
        <v>469300</v>
      </c>
      <c r="E386" s="28">
        <f t="shared" si="22"/>
        <v>477.7</v>
      </c>
      <c r="F386" s="37">
        <v>477700</v>
      </c>
      <c r="G386" s="77">
        <f t="shared" si="19"/>
        <v>434.11</v>
      </c>
      <c r="H386" s="37">
        <v>434110</v>
      </c>
      <c r="I386" s="9"/>
      <c r="J386" s="12">
        <f t="shared" si="20"/>
        <v>11.4</v>
      </c>
      <c r="L386" s="37">
        <v>11400</v>
      </c>
      <c r="M386" s="26"/>
      <c r="N386" s="24"/>
    </row>
    <row r="387" spans="1:14" s="2" customFormat="1">
      <c r="A387" s="10">
        <v>39356</v>
      </c>
      <c r="B387" s="8">
        <f t="shared" si="21"/>
        <v>469.1</v>
      </c>
      <c r="D387" s="37">
        <v>469100</v>
      </c>
      <c r="E387" s="28">
        <f t="shared" si="22"/>
        <v>466.5</v>
      </c>
      <c r="F387" s="37">
        <v>466500</v>
      </c>
      <c r="G387" s="77">
        <f t="shared" si="19"/>
        <v>468.84</v>
      </c>
      <c r="H387" s="37">
        <v>468840</v>
      </c>
      <c r="I387" s="9"/>
      <c r="J387" s="12">
        <f t="shared" si="20"/>
        <v>10.86</v>
      </c>
      <c r="L387" s="37">
        <v>10860</v>
      </c>
      <c r="M387" s="26"/>
      <c r="N387" s="24"/>
    </row>
    <row r="388" spans="1:14" s="2" customFormat="1">
      <c r="A388" s="10">
        <v>39387</v>
      </c>
      <c r="B388" s="8">
        <f t="shared" si="21"/>
        <v>467.9</v>
      </c>
      <c r="D388" s="37">
        <v>467900</v>
      </c>
      <c r="E388" s="28">
        <f t="shared" si="22"/>
        <v>474.2</v>
      </c>
      <c r="F388" s="37">
        <v>474200</v>
      </c>
      <c r="G388" s="77">
        <f t="shared" si="19"/>
        <v>499.21</v>
      </c>
      <c r="H388" s="37">
        <v>499210</v>
      </c>
      <c r="I388" s="9"/>
      <c r="J388" s="12">
        <f t="shared" si="20"/>
        <v>12.52</v>
      </c>
      <c r="L388" s="37">
        <v>12520</v>
      </c>
      <c r="M388" s="26"/>
      <c r="N388" s="24"/>
    </row>
    <row r="389" spans="1:14" s="2" customFormat="1">
      <c r="A389" s="10">
        <v>39417</v>
      </c>
      <c r="B389" s="8">
        <f t="shared" si="21"/>
        <v>466.2</v>
      </c>
      <c r="D389" s="37">
        <v>466200</v>
      </c>
      <c r="E389" s="28">
        <f t="shared" si="22"/>
        <v>459.8</v>
      </c>
      <c r="F389" s="37">
        <v>459800</v>
      </c>
      <c r="G389" s="77">
        <f t="shared" si="19"/>
        <v>614.83000000000004</v>
      </c>
      <c r="H389" s="37">
        <v>614830</v>
      </c>
      <c r="I389" s="9"/>
      <c r="J389" s="12">
        <f t="shared" si="20"/>
        <v>12.04</v>
      </c>
      <c r="L389" s="37">
        <v>12040</v>
      </c>
      <c r="M389" s="26"/>
      <c r="N389" s="24"/>
    </row>
    <row r="390" spans="1:14" s="2" customFormat="1">
      <c r="A390" s="10">
        <v>39448</v>
      </c>
      <c r="B390" s="8">
        <f t="shared" si="21"/>
        <v>464.9</v>
      </c>
      <c r="D390" s="37">
        <v>464900</v>
      </c>
      <c r="E390" s="28">
        <f t="shared" si="22"/>
        <v>462.4</v>
      </c>
      <c r="F390" s="37">
        <v>462400</v>
      </c>
      <c r="G390" s="77">
        <f t="shared" si="19"/>
        <v>440.63</v>
      </c>
      <c r="H390" s="37">
        <v>440630</v>
      </c>
      <c r="I390" s="9"/>
      <c r="J390" s="12">
        <f t="shared" si="20"/>
        <v>12.97</v>
      </c>
      <c r="L390" s="37">
        <v>12970</v>
      </c>
      <c r="M390" s="26"/>
      <c r="N390" s="24"/>
    </row>
    <row r="391" spans="1:14" s="2" customFormat="1">
      <c r="A391" s="10">
        <v>39479</v>
      </c>
      <c r="B391" s="8">
        <f t="shared" si="21"/>
        <v>464.5</v>
      </c>
      <c r="D391" s="37">
        <v>464500</v>
      </c>
      <c r="E391" s="28">
        <f t="shared" si="22"/>
        <v>463</v>
      </c>
      <c r="F391" s="37">
        <v>463000</v>
      </c>
      <c r="G391" s="77">
        <f t="shared" ref="G391:G454" si="23">H391/1000</f>
        <v>546.41</v>
      </c>
      <c r="H391" s="37">
        <v>546410</v>
      </c>
      <c r="I391" s="9"/>
      <c r="J391" s="12">
        <f t="shared" si="20"/>
        <v>13.44</v>
      </c>
      <c r="L391" s="37">
        <v>13440</v>
      </c>
      <c r="M391" s="26"/>
      <c r="N391" s="24"/>
    </row>
    <row r="392" spans="1:14" s="2" customFormat="1">
      <c r="A392" s="10">
        <v>39508</v>
      </c>
      <c r="B392" s="8">
        <f t="shared" si="21"/>
        <v>465.1</v>
      </c>
      <c r="D392" s="37">
        <v>465100</v>
      </c>
      <c r="E392" s="28">
        <f t="shared" si="22"/>
        <v>466.3</v>
      </c>
      <c r="F392" s="37">
        <v>466300</v>
      </c>
      <c r="G392" s="77">
        <f t="shared" si="23"/>
        <v>513.72</v>
      </c>
      <c r="H392" s="37">
        <v>513720</v>
      </c>
      <c r="I392" s="9"/>
      <c r="J392" s="12">
        <f t="shared" ref="J392:J454" si="24">L392/1000</f>
        <v>14.67</v>
      </c>
      <c r="L392" s="37">
        <v>14670</v>
      </c>
      <c r="M392" s="26"/>
      <c r="N392" s="24"/>
    </row>
    <row r="393" spans="1:14" s="2" customFormat="1">
      <c r="A393" s="10">
        <v>39539</v>
      </c>
      <c r="B393" s="8">
        <f t="shared" si="21"/>
        <v>465.9</v>
      </c>
      <c r="D393" s="37">
        <v>465900</v>
      </c>
      <c r="E393" s="28">
        <f t="shared" si="22"/>
        <v>472.1</v>
      </c>
      <c r="F393" s="37">
        <v>472100</v>
      </c>
      <c r="G393" s="77">
        <f t="shared" si="23"/>
        <v>424.31</v>
      </c>
      <c r="H393" s="37">
        <v>424310</v>
      </c>
      <c r="I393" s="9"/>
      <c r="J393" s="12">
        <f t="shared" si="24"/>
        <v>12.49</v>
      </c>
      <c r="L393" s="37">
        <v>12490</v>
      </c>
      <c r="M393" s="26"/>
      <c r="N393" s="24"/>
    </row>
    <row r="394" spans="1:14" s="2" customFormat="1">
      <c r="A394" s="10">
        <v>39569</v>
      </c>
      <c r="B394" s="8">
        <f t="shared" si="21"/>
        <v>465.7</v>
      </c>
      <c r="D394" s="37">
        <v>465700</v>
      </c>
      <c r="E394" s="28">
        <f t="shared" si="22"/>
        <v>477.5</v>
      </c>
      <c r="F394" s="37">
        <v>477500</v>
      </c>
      <c r="G394" s="77">
        <f t="shared" si="23"/>
        <v>380.02</v>
      </c>
      <c r="H394" s="37">
        <v>380020</v>
      </c>
      <c r="I394" s="9"/>
      <c r="J394" s="12">
        <f t="shared" si="24"/>
        <v>13.19</v>
      </c>
      <c r="L394" s="37">
        <v>13190</v>
      </c>
      <c r="M394" s="26"/>
      <c r="N394" s="24"/>
    </row>
    <row r="395" spans="1:14" s="2" customFormat="1">
      <c r="A395" s="10">
        <v>39600</v>
      </c>
      <c r="B395" s="8">
        <f t="shared" si="21"/>
        <v>463.8</v>
      </c>
      <c r="D395" s="37">
        <v>463800</v>
      </c>
      <c r="E395" s="28">
        <f t="shared" si="22"/>
        <v>472.8</v>
      </c>
      <c r="F395" s="37">
        <v>472800</v>
      </c>
      <c r="G395" s="77">
        <f t="shared" si="23"/>
        <v>382.46</v>
      </c>
      <c r="H395" s="37">
        <v>382460</v>
      </c>
      <c r="I395" s="9"/>
      <c r="J395" s="12">
        <f t="shared" si="24"/>
        <v>13.09</v>
      </c>
      <c r="L395" s="37">
        <v>13090</v>
      </c>
      <c r="M395" s="68">
        <f t="shared" ref="M395:M458" si="25">IF(ISNUMBER(L397),AVERAGE(L393:L397)/1000,NA())</f>
        <v>13.148</v>
      </c>
      <c r="N395" s="24"/>
    </row>
    <row r="396" spans="1:14" s="2" customFormat="1">
      <c r="A396" s="10">
        <v>39630</v>
      </c>
      <c r="B396" s="8">
        <f t="shared" si="21"/>
        <v>460.3</v>
      </c>
      <c r="D396" s="37">
        <v>460300</v>
      </c>
      <c r="E396" s="28">
        <f t="shared" si="22"/>
        <v>507.5</v>
      </c>
      <c r="F396" s="37">
        <v>507500</v>
      </c>
      <c r="G396" s="77">
        <f t="shared" si="23"/>
        <v>530.45000000000005</v>
      </c>
      <c r="H396" s="37">
        <v>530450</v>
      </c>
      <c r="I396" s="9"/>
      <c r="J396" s="12">
        <f t="shared" si="24"/>
        <v>11.5</v>
      </c>
      <c r="L396" s="37">
        <v>11500</v>
      </c>
      <c r="M396" s="68">
        <f t="shared" si="25"/>
        <v>13.438000000000001</v>
      </c>
      <c r="N396" s="24"/>
    </row>
    <row r="397" spans="1:14" s="2" customFormat="1">
      <c r="A397" s="10">
        <v>39661</v>
      </c>
      <c r="B397" s="8">
        <f t="shared" si="21"/>
        <v>456.2</v>
      </c>
      <c r="D397" s="37">
        <v>456200</v>
      </c>
      <c r="E397" s="28">
        <f t="shared" si="22"/>
        <v>455.5</v>
      </c>
      <c r="F397" s="37">
        <v>455500</v>
      </c>
      <c r="G397" s="77">
        <f t="shared" si="23"/>
        <v>418.75</v>
      </c>
      <c r="H397" s="37">
        <v>418750</v>
      </c>
      <c r="I397" s="9"/>
      <c r="J397" s="12">
        <f t="shared" si="24"/>
        <v>15.47</v>
      </c>
      <c r="L397" s="37">
        <v>15470</v>
      </c>
      <c r="M397" s="68">
        <f t="shared" si="25"/>
        <v>13.542</v>
      </c>
      <c r="N397" s="24"/>
    </row>
    <row r="398" spans="1:14" s="2" customFormat="1">
      <c r="A398" s="10">
        <v>39692</v>
      </c>
      <c r="B398" s="8">
        <f t="shared" si="21"/>
        <v>452</v>
      </c>
      <c r="D398" s="37">
        <v>452000</v>
      </c>
      <c r="E398" s="28">
        <f t="shared" si="22"/>
        <v>440</v>
      </c>
      <c r="F398" s="37">
        <v>440000</v>
      </c>
      <c r="G398" s="77">
        <f t="shared" si="23"/>
        <v>400.01</v>
      </c>
      <c r="H398" s="37">
        <v>400010</v>
      </c>
      <c r="I398" s="9"/>
      <c r="J398" s="12">
        <f t="shared" si="24"/>
        <v>13.94</v>
      </c>
      <c r="L398" s="37">
        <v>13940</v>
      </c>
      <c r="M398" s="68">
        <f t="shared" si="25"/>
        <v>13.728</v>
      </c>
      <c r="N398" s="24"/>
    </row>
    <row r="399" spans="1:14" s="2" customFormat="1">
      <c r="A399" s="10">
        <v>39722</v>
      </c>
      <c r="B399" s="8">
        <f t="shared" si="21"/>
        <v>450</v>
      </c>
      <c r="D399" s="37">
        <v>450000</v>
      </c>
      <c r="E399" s="28">
        <f t="shared" si="22"/>
        <v>448.7</v>
      </c>
      <c r="F399" s="37">
        <v>448700</v>
      </c>
      <c r="G399" s="77">
        <f t="shared" si="23"/>
        <v>455.74</v>
      </c>
      <c r="H399" s="37">
        <v>455740</v>
      </c>
      <c r="I399" s="9"/>
      <c r="J399" s="12">
        <f t="shared" si="24"/>
        <v>13.71</v>
      </c>
      <c r="L399" s="37">
        <v>13710</v>
      </c>
      <c r="M399" s="68">
        <f t="shared" si="25"/>
        <v>14.071999999999999</v>
      </c>
      <c r="N399" s="24"/>
    </row>
    <row r="400" spans="1:14" s="2" customFormat="1">
      <c r="A400" s="10">
        <v>39753</v>
      </c>
      <c r="B400" s="8">
        <f t="shared" si="21"/>
        <v>450.3</v>
      </c>
      <c r="D400" s="37">
        <v>450300</v>
      </c>
      <c r="E400" s="28">
        <f t="shared" si="22"/>
        <v>446.5</v>
      </c>
      <c r="F400" s="37">
        <v>446500</v>
      </c>
      <c r="G400" s="77">
        <f t="shared" si="23"/>
        <v>470.35</v>
      </c>
      <c r="H400" s="37">
        <v>470350</v>
      </c>
      <c r="I400" s="9"/>
      <c r="J400" s="12">
        <f t="shared" si="24"/>
        <v>14.02</v>
      </c>
      <c r="L400" s="37">
        <v>14020</v>
      </c>
      <c r="M400" s="68">
        <f t="shared" si="25"/>
        <v>13.82</v>
      </c>
      <c r="N400" s="24"/>
    </row>
    <row r="401" spans="1:14" s="2" customFormat="1">
      <c r="A401" s="10">
        <v>39783</v>
      </c>
      <c r="B401" s="8">
        <f t="shared" si="21"/>
        <v>452.7</v>
      </c>
      <c r="D401" s="37">
        <v>452700</v>
      </c>
      <c r="E401" s="28">
        <f t="shared" si="22"/>
        <v>455.8</v>
      </c>
      <c r="F401" s="37">
        <v>455800</v>
      </c>
      <c r="G401" s="77">
        <f t="shared" si="23"/>
        <v>611.79999999999995</v>
      </c>
      <c r="H401" s="37">
        <v>611800</v>
      </c>
      <c r="I401" s="9"/>
      <c r="J401" s="12">
        <f t="shared" si="24"/>
        <v>13.22</v>
      </c>
      <c r="L401" s="37">
        <v>13220</v>
      </c>
      <c r="M401" s="68">
        <f t="shared" si="25"/>
        <v>13.824</v>
      </c>
      <c r="N401" s="24"/>
    </row>
    <row r="402" spans="1:14" s="2" customFormat="1">
      <c r="A402" s="10">
        <v>39814</v>
      </c>
      <c r="B402" s="8">
        <f t="shared" si="21"/>
        <v>456</v>
      </c>
      <c r="D402" s="37">
        <v>456000</v>
      </c>
      <c r="E402" s="28">
        <f t="shared" si="22"/>
        <v>446.2</v>
      </c>
      <c r="F402" s="37">
        <v>446200</v>
      </c>
      <c r="G402" s="77">
        <f t="shared" si="23"/>
        <v>451.88</v>
      </c>
      <c r="H402" s="37">
        <v>451880</v>
      </c>
      <c r="I402" s="9"/>
      <c r="J402" s="12">
        <f t="shared" si="24"/>
        <v>14.21</v>
      </c>
      <c r="L402" s="37">
        <v>14210</v>
      </c>
      <c r="M402" s="68">
        <f t="shared" si="25"/>
        <v>13.816000000000001</v>
      </c>
      <c r="N402" s="24"/>
    </row>
    <row r="403" spans="1:14" s="2" customFormat="1">
      <c r="A403" s="10">
        <v>39845</v>
      </c>
      <c r="B403" s="8">
        <f t="shared" si="21"/>
        <v>459.4</v>
      </c>
      <c r="D403" s="37">
        <v>459400</v>
      </c>
      <c r="E403" s="28">
        <f t="shared" si="22"/>
        <v>469.8</v>
      </c>
      <c r="F403" s="37">
        <v>469800</v>
      </c>
      <c r="G403" s="77">
        <f t="shared" si="23"/>
        <v>501.77</v>
      </c>
      <c r="H403" s="37">
        <v>501770</v>
      </c>
      <c r="I403" s="9"/>
      <c r="J403" s="12">
        <f t="shared" si="24"/>
        <v>13.96</v>
      </c>
      <c r="L403" s="37">
        <v>13960</v>
      </c>
      <c r="M403" s="68">
        <f t="shared" si="25"/>
        <v>13.423999999999999</v>
      </c>
      <c r="N403" s="24"/>
    </row>
    <row r="404" spans="1:14" s="2" customFormat="1">
      <c r="A404" s="10">
        <v>39873</v>
      </c>
      <c r="B404" s="8">
        <f t="shared" si="21"/>
        <v>461.9</v>
      </c>
      <c r="D404" s="37">
        <v>461900</v>
      </c>
      <c r="E404" s="28">
        <f t="shared" si="22"/>
        <v>464.1</v>
      </c>
      <c r="F404" s="37">
        <v>464100</v>
      </c>
      <c r="G404" s="77">
        <f t="shared" si="23"/>
        <v>486.84</v>
      </c>
      <c r="H404" s="37">
        <v>486840</v>
      </c>
      <c r="I404" s="9"/>
      <c r="J404" s="12">
        <f t="shared" si="24"/>
        <v>13.67</v>
      </c>
      <c r="L404" s="37">
        <v>13670</v>
      </c>
      <c r="M404" s="68">
        <f t="shared" si="25"/>
        <v>13.068</v>
      </c>
      <c r="N404" s="24"/>
    </row>
    <row r="405" spans="1:14" s="2" customFormat="1">
      <c r="A405" s="10">
        <v>39904</v>
      </c>
      <c r="B405" s="8">
        <f t="shared" si="21"/>
        <v>463.2</v>
      </c>
      <c r="D405" s="37">
        <v>463200</v>
      </c>
      <c r="E405" s="28">
        <f t="shared" si="22"/>
        <v>487.5</v>
      </c>
      <c r="F405" s="37">
        <v>487500</v>
      </c>
      <c r="G405" s="77">
        <f t="shared" si="23"/>
        <v>452.83</v>
      </c>
      <c r="H405" s="37">
        <v>452830</v>
      </c>
      <c r="I405" s="9"/>
      <c r="J405" s="12">
        <f t="shared" si="24"/>
        <v>12.06</v>
      </c>
      <c r="L405" s="37">
        <v>12060</v>
      </c>
      <c r="M405" s="68">
        <f t="shared" si="25"/>
        <v>12.42</v>
      </c>
      <c r="N405" s="24"/>
    </row>
    <row r="406" spans="1:14" s="2" customFormat="1">
      <c r="A406" s="10">
        <v>39934</v>
      </c>
      <c r="B406" s="8">
        <f t="shared" si="21"/>
        <v>463.8</v>
      </c>
      <c r="D406" s="37">
        <v>463800</v>
      </c>
      <c r="E406" s="28">
        <f t="shared" si="22"/>
        <v>466.7</v>
      </c>
      <c r="F406" s="37">
        <v>466700</v>
      </c>
      <c r="G406" s="77">
        <f t="shared" si="23"/>
        <v>372.92</v>
      </c>
      <c r="H406" s="37">
        <v>372920</v>
      </c>
      <c r="I406" s="9"/>
      <c r="J406" s="12">
        <f t="shared" si="24"/>
        <v>11.44</v>
      </c>
      <c r="L406" s="37">
        <v>11440</v>
      </c>
      <c r="M406" s="68">
        <f t="shared" si="25"/>
        <v>11.864000000000001</v>
      </c>
      <c r="N406" s="24"/>
    </row>
    <row r="407" spans="1:14" s="2" customFormat="1">
      <c r="A407" s="10">
        <v>39965</v>
      </c>
      <c r="B407" s="8">
        <f t="shared" si="21"/>
        <v>464.2</v>
      </c>
      <c r="D407" s="37">
        <v>464200</v>
      </c>
      <c r="E407" s="28">
        <f t="shared" si="22"/>
        <v>448.3</v>
      </c>
      <c r="F407" s="37">
        <v>448300</v>
      </c>
      <c r="G407" s="77">
        <f t="shared" si="23"/>
        <v>362.28</v>
      </c>
      <c r="H407" s="37">
        <v>362280</v>
      </c>
      <c r="I407" s="9"/>
      <c r="J407" s="12">
        <f t="shared" si="24"/>
        <v>10.97</v>
      </c>
      <c r="L407" s="37">
        <v>10970</v>
      </c>
      <c r="M407" s="68">
        <f t="shared" si="25"/>
        <v>11.782</v>
      </c>
      <c r="N407" s="24"/>
    </row>
    <row r="408" spans="1:14" s="2" customFormat="1">
      <c r="A408" s="10">
        <v>39995</v>
      </c>
      <c r="B408" s="8">
        <f t="shared" si="21"/>
        <v>465.1</v>
      </c>
      <c r="D408" s="37">
        <v>465100</v>
      </c>
      <c r="E408" s="28">
        <f t="shared" si="22"/>
        <v>444.2</v>
      </c>
      <c r="F408" s="37">
        <v>444200</v>
      </c>
      <c r="G408" s="77">
        <f t="shared" si="23"/>
        <v>458.96</v>
      </c>
      <c r="H408" s="37">
        <v>458960</v>
      </c>
      <c r="I408" s="9"/>
      <c r="J408" s="12">
        <f t="shared" si="24"/>
        <v>11.18</v>
      </c>
      <c r="L408" s="37">
        <v>11180</v>
      </c>
      <c r="M408" s="68">
        <f t="shared" si="25"/>
        <v>11.88</v>
      </c>
      <c r="N408" s="24"/>
    </row>
    <row r="409" spans="1:14" s="2" customFormat="1">
      <c r="A409" s="10">
        <v>40026</v>
      </c>
      <c r="B409" s="8">
        <f t="shared" si="21"/>
        <v>466.4</v>
      </c>
      <c r="D409" s="37">
        <v>466400</v>
      </c>
      <c r="E409" s="28">
        <f t="shared" si="22"/>
        <v>459.2</v>
      </c>
      <c r="F409" s="37">
        <v>459200</v>
      </c>
      <c r="G409" s="77">
        <f t="shared" si="23"/>
        <v>413.16</v>
      </c>
      <c r="H409" s="37">
        <v>413160</v>
      </c>
      <c r="I409" s="9"/>
      <c r="J409" s="12">
        <f t="shared" si="24"/>
        <v>13.26</v>
      </c>
      <c r="L409" s="37">
        <v>13260</v>
      </c>
      <c r="M409" s="68">
        <f t="shared" si="25"/>
        <v>11.914</v>
      </c>
      <c r="N409" s="24"/>
    </row>
    <row r="410" spans="1:14" s="2" customFormat="1">
      <c r="A410" s="10">
        <v>40057</v>
      </c>
      <c r="B410" s="8">
        <f t="shared" si="21"/>
        <v>468.5</v>
      </c>
      <c r="D410" s="37">
        <v>468500</v>
      </c>
      <c r="E410" s="28">
        <f t="shared" si="22"/>
        <v>470</v>
      </c>
      <c r="F410" s="37">
        <v>470000</v>
      </c>
      <c r="G410" s="77">
        <f t="shared" si="23"/>
        <v>437.29</v>
      </c>
      <c r="H410" s="37">
        <v>437290</v>
      </c>
      <c r="I410" s="9"/>
      <c r="J410" s="12">
        <f t="shared" si="24"/>
        <v>12.55</v>
      </c>
      <c r="L410" s="37">
        <v>12550</v>
      </c>
      <c r="M410" s="68">
        <f t="shared" si="25"/>
        <v>12.042</v>
      </c>
      <c r="N410" s="24"/>
    </row>
    <row r="411" spans="1:14" s="2" customFormat="1">
      <c r="A411" s="10">
        <v>40087</v>
      </c>
      <c r="B411" s="8">
        <f t="shared" si="21"/>
        <v>471</v>
      </c>
      <c r="D411" s="37">
        <v>471000</v>
      </c>
      <c r="E411" s="28">
        <f t="shared" si="22"/>
        <v>482.1</v>
      </c>
      <c r="F411" s="37">
        <v>482100</v>
      </c>
      <c r="G411" s="77">
        <f t="shared" si="23"/>
        <v>484.82</v>
      </c>
      <c r="H411" s="37">
        <v>484820</v>
      </c>
      <c r="I411" s="9"/>
      <c r="J411" s="12">
        <f t="shared" si="24"/>
        <v>11.61</v>
      </c>
      <c r="L411" s="37">
        <v>11610</v>
      </c>
      <c r="M411" s="68">
        <f t="shared" si="25"/>
        <v>12.198</v>
      </c>
      <c r="N411" s="24"/>
    </row>
    <row r="412" spans="1:14" s="2" customFormat="1">
      <c r="A412" s="10">
        <v>40118</v>
      </c>
      <c r="B412" s="8">
        <f t="shared" si="21"/>
        <v>473.5</v>
      </c>
      <c r="D412" s="37">
        <v>473500</v>
      </c>
      <c r="E412" s="28">
        <f t="shared" si="22"/>
        <v>466.6</v>
      </c>
      <c r="F412" s="37">
        <v>466600</v>
      </c>
      <c r="G412" s="77">
        <f t="shared" si="23"/>
        <v>485.25</v>
      </c>
      <c r="H412" s="37">
        <v>485250</v>
      </c>
      <c r="I412" s="9"/>
      <c r="J412" s="12">
        <f t="shared" si="24"/>
        <v>11.61</v>
      </c>
      <c r="L412" s="37">
        <v>11610</v>
      </c>
      <c r="M412" s="68">
        <f t="shared" si="25"/>
        <v>11.84</v>
      </c>
      <c r="N412" s="24"/>
    </row>
    <row r="413" spans="1:14" s="2" customFormat="1">
      <c r="A413" s="10">
        <v>40148</v>
      </c>
      <c r="B413" s="8">
        <f t="shared" si="21"/>
        <v>475.6</v>
      </c>
      <c r="D413" s="37">
        <v>475600</v>
      </c>
      <c r="E413" s="28">
        <f t="shared" si="22"/>
        <v>477.2</v>
      </c>
      <c r="F413" s="37">
        <v>477200</v>
      </c>
      <c r="G413" s="77">
        <f t="shared" si="23"/>
        <v>649.36</v>
      </c>
      <c r="H413" s="37">
        <v>649360</v>
      </c>
      <c r="I413" s="9"/>
      <c r="J413" s="12">
        <f t="shared" si="24"/>
        <v>11.96</v>
      </c>
      <c r="L413" s="37">
        <v>11960</v>
      </c>
      <c r="M413" s="68">
        <f t="shared" si="25"/>
        <v>11.794</v>
      </c>
      <c r="N413" s="24"/>
    </row>
    <row r="414" spans="1:14" s="2" customFormat="1">
      <c r="A414" s="10">
        <v>40179</v>
      </c>
      <c r="B414" s="8">
        <f t="shared" si="21"/>
        <v>477.3</v>
      </c>
      <c r="D414" s="37">
        <v>477300</v>
      </c>
      <c r="E414" s="28">
        <f t="shared" si="22"/>
        <v>475</v>
      </c>
      <c r="F414" s="37">
        <v>475000</v>
      </c>
      <c r="G414" s="77">
        <f t="shared" si="23"/>
        <v>448.71</v>
      </c>
      <c r="H414" s="37">
        <v>448710</v>
      </c>
      <c r="I414" s="9"/>
      <c r="J414" s="12">
        <f t="shared" si="24"/>
        <v>11.47</v>
      </c>
      <c r="L414" s="37">
        <v>11470</v>
      </c>
      <c r="M414" s="68">
        <f t="shared" si="25"/>
        <v>12.05</v>
      </c>
      <c r="N414" s="24"/>
    </row>
    <row r="415" spans="1:14" s="2" customFormat="1">
      <c r="A415" s="10">
        <v>40210</v>
      </c>
      <c r="B415" s="8">
        <f t="shared" si="21"/>
        <v>478.8</v>
      </c>
      <c r="D415" s="37">
        <v>478800</v>
      </c>
      <c r="E415" s="28">
        <f t="shared" si="22"/>
        <v>479</v>
      </c>
      <c r="F415" s="37">
        <v>479000</v>
      </c>
      <c r="G415" s="77">
        <f t="shared" si="23"/>
        <v>560.13</v>
      </c>
      <c r="H415" s="37">
        <v>560130</v>
      </c>
      <c r="I415" s="9"/>
      <c r="J415" s="12">
        <f t="shared" si="24"/>
        <v>12.32</v>
      </c>
      <c r="L415" s="37">
        <v>12320</v>
      </c>
      <c r="M415" s="68">
        <f t="shared" si="25"/>
        <v>11.885999999999999</v>
      </c>
      <c r="N415" s="24"/>
    </row>
    <row r="416" spans="1:14" s="2" customFormat="1">
      <c r="A416" s="10">
        <v>40238</v>
      </c>
      <c r="B416" s="8">
        <f t="shared" si="21"/>
        <v>480.4</v>
      </c>
      <c r="D416" s="37">
        <v>480400</v>
      </c>
      <c r="E416" s="28">
        <f t="shared" si="22"/>
        <v>485.3</v>
      </c>
      <c r="F416" s="37">
        <v>485300</v>
      </c>
      <c r="G416" s="77">
        <f t="shared" si="23"/>
        <v>526.33000000000004</v>
      </c>
      <c r="H416" s="37">
        <v>526330</v>
      </c>
      <c r="I416" s="9"/>
      <c r="J416" s="12">
        <f t="shared" si="24"/>
        <v>12.89</v>
      </c>
      <c r="L416" s="37">
        <v>12890</v>
      </c>
      <c r="M416" s="68">
        <f t="shared" si="25"/>
        <v>11.603999999999999</v>
      </c>
      <c r="N416" s="24"/>
    </row>
    <row r="417" spans="1:14" s="2" customFormat="1">
      <c r="A417" s="10">
        <v>40269</v>
      </c>
      <c r="B417" s="8">
        <f t="shared" si="21"/>
        <v>482.6</v>
      </c>
      <c r="D417" s="37">
        <v>482600</v>
      </c>
      <c r="E417" s="28">
        <f t="shared" si="22"/>
        <v>473.8</v>
      </c>
      <c r="F417" s="37">
        <v>473800</v>
      </c>
      <c r="G417" s="77">
        <f t="shared" si="23"/>
        <v>428.9</v>
      </c>
      <c r="H417" s="37">
        <v>428900</v>
      </c>
      <c r="I417" s="9"/>
      <c r="J417" s="12">
        <f t="shared" si="24"/>
        <v>10.79</v>
      </c>
      <c r="L417" s="37">
        <v>10790</v>
      </c>
      <c r="M417" s="68">
        <f t="shared" si="25"/>
        <v>11.406000000000001</v>
      </c>
      <c r="N417" s="24"/>
    </row>
    <row r="418" spans="1:14" s="2" customFormat="1">
      <c r="A418" s="10">
        <v>40299</v>
      </c>
      <c r="B418" s="8">
        <f t="shared" si="21"/>
        <v>485.3</v>
      </c>
      <c r="D418" s="37">
        <v>485300</v>
      </c>
      <c r="E418" s="28">
        <f t="shared" si="22"/>
        <v>481.1</v>
      </c>
      <c r="F418" s="37">
        <v>481100</v>
      </c>
      <c r="G418" s="77">
        <f t="shared" si="23"/>
        <v>374.96</v>
      </c>
      <c r="H418" s="37">
        <v>374960</v>
      </c>
      <c r="I418" s="9"/>
      <c r="J418" s="12">
        <f t="shared" si="24"/>
        <v>10.55</v>
      </c>
      <c r="L418" s="37">
        <v>10550</v>
      </c>
      <c r="M418" s="68">
        <f t="shared" si="25"/>
        <v>10.884</v>
      </c>
      <c r="N418" s="24"/>
    </row>
    <row r="419" spans="1:14" s="2" customFormat="1">
      <c r="A419" s="10">
        <v>40330</v>
      </c>
      <c r="B419" s="8">
        <f t="shared" si="21"/>
        <v>488.3</v>
      </c>
      <c r="D419" s="37">
        <v>488300</v>
      </c>
      <c r="E419" s="28">
        <f t="shared" si="22"/>
        <v>498.2</v>
      </c>
      <c r="F419" s="37">
        <v>498200</v>
      </c>
      <c r="G419" s="77">
        <f t="shared" si="23"/>
        <v>403.7</v>
      </c>
      <c r="H419" s="37">
        <v>403700</v>
      </c>
      <c r="I419" s="9"/>
      <c r="J419" s="12">
        <f t="shared" si="24"/>
        <v>10.48</v>
      </c>
      <c r="L419" s="37">
        <v>10480</v>
      </c>
      <c r="M419" s="68">
        <f t="shared" si="25"/>
        <v>10.622</v>
      </c>
      <c r="N419" s="24"/>
    </row>
    <row r="420" spans="1:14" s="2" customFormat="1">
      <c r="A420" s="10">
        <v>40360</v>
      </c>
      <c r="B420" s="8">
        <f t="shared" si="21"/>
        <v>491.5</v>
      </c>
      <c r="C420" s="9"/>
      <c r="D420" s="37">
        <v>491500</v>
      </c>
      <c r="E420" s="28">
        <f t="shared" si="22"/>
        <v>496</v>
      </c>
      <c r="F420" s="37">
        <v>496000</v>
      </c>
      <c r="G420" s="77">
        <f t="shared" si="23"/>
        <v>510.93</v>
      </c>
      <c r="H420" s="37">
        <v>510930</v>
      </c>
      <c r="I420" s="9"/>
      <c r="J420" s="12">
        <f t="shared" si="24"/>
        <v>9.7100000000000009</v>
      </c>
      <c r="L420" s="37">
        <v>9710</v>
      </c>
      <c r="M420" s="68">
        <f t="shared" si="25"/>
        <v>10.632</v>
      </c>
      <c r="N420" s="24"/>
    </row>
    <row r="421" spans="1:14">
      <c r="A421" s="10">
        <v>40391</v>
      </c>
      <c r="B421" s="8">
        <f t="shared" si="21"/>
        <v>494.2</v>
      </c>
      <c r="C421" s="9"/>
      <c r="D421" s="37">
        <v>494200</v>
      </c>
      <c r="E421" s="28">
        <f t="shared" si="22"/>
        <v>496</v>
      </c>
      <c r="F421" s="37">
        <v>496000</v>
      </c>
      <c r="G421" s="77">
        <f t="shared" si="23"/>
        <v>451.31</v>
      </c>
      <c r="H421" s="37">
        <v>451310</v>
      </c>
      <c r="I421" s="9"/>
      <c r="J421" s="12">
        <f t="shared" si="24"/>
        <v>11.58</v>
      </c>
      <c r="L421" s="37">
        <v>11580</v>
      </c>
      <c r="M421" s="68">
        <f t="shared" si="25"/>
        <v>10.396000000000001</v>
      </c>
      <c r="N421" s="24"/>
    </row>
    <row r="422" spans="1:14">
      <c r="A422" s="10">
        <v>40422</v>
      </c>
      <c r="B422" s="8">
        <f t="shared" si="21"/>
        <v>495.9</v>
      </c>
      <c r="C422" s="9"/>
      <c r="D422" s="37">
        <v>495900</v>
      </c>
      <c r="E422" s="28">
        <f t="shared" si="22"/>
        <v>507.4</v>
      </c>
      <c r="F422" s="37">
        <v>507400</v>
      </c>
      <c r="G422" s="77">
        <f t="shared" si="23"/>
        <v>475.68</v>
      </c>
      <c r="H422" s="37">
        <v>475680</v>
      </c>
      <c r="I422" s="9"/>
      <c r="J422" s="12">
        <f t="shared" si="24"/>
        <v>10.84</v>
      </c>
      <c r="L422" s="37">
        <v>10840</v>
      </c>
      <c r="M422" s="68">
        <f t="shared" si="25"/>
        <v>10.196</v>
      </c>
      <c r="N422" s="24"/>
    </row>
    <row r="423" spans="1:14">
      <c r="A423" s="10">
        <v>40452</v>
      </c>
      <c r="B423" s="8">
        <f t="shared" si="21"/>
        <v>496.3</v>
      </c>
      <c r="C423" s="9"/>
      <c r="D423" s="37">
        <v>496300</v>
      </c>
      <c r="E423" s="28">
        <f t="shared" si="22"/>
        <v>492.4</v>
      </c>
      <c r="F423" s="37">
        <v>492400</v>
      </c>
      <c r="G423" s="77">
        <f t="shared" si="23"/>
        <v>494.46</v>
      </c>
      <c r="H423" s="37">
        <v>494460</v>
      </c>
      <c r="I423" s="9"/>
      <c r="J423" s="12">
        <f t="shared" si="24"/>
        <v>9.3699999999999992</v>
      </c>
      <c r="L423" s="37">
        <v>9370</v>
      </c>
      <c r="M423" s="68">
        <f t="shared" si="25"/>
        <v>10.262</v>
      </c>
      <c r="N423" s="24"/>
    </row>
    <row r="424" spans="1:14">
      <c r="A424" s="10">
        <v>40483</v>
      </c>
      <c r="B424" s="8">
        <f t="shared" si="21"/>
        <v>495.5</v>
      </c>
      <c r="C424" s="9"/>
      <c r="D424" s="37">
        <v>495500</v>
      </c>
      <c r="E424" s="28">
        <f t="shared" si="22"/>
        <v>497</v>
      </c>
      <c r="F424" s="37">
        <v>497000</v>
      </c>
      <c r="G424" s="77">
        <f t="shared" si="23"/>
        <v>518.09</v>
      </c>
      <c r="H424" s="37">
        <v>518090</v>
      </c>
      <c r="I424" s="9"/>
      <c r="J424" s="12">
        <f t="shared" si="24"/>
        <v>9.48</v>
      </c>
      <c r="L424" s="37">
        <v>9480</v>
      </c>
      <c r="M424" s="68">
        <f t="shared" si="25"/>
        <v>10.048</v>
      </c>
      <c r="N424" s="24"/>
    </row>
    <row r="425" spans="1:14">
      <c r="A425" s="10">
        <v>40513</v>
      </c>
      <c r="B425" s="8">
        <f t="shared" si="21"/>
        <v>494</v>
      </c>
      <c r="C425" s="9"/>
      <c r="D425" s="37">
        <v>494000</v>
      </c>
      <c r="E425" s="28">
        <f t="shared" si="22"/>
        <v>494.8</v>
      </c>
      <c r="F425" s="37">
        <v>494800</v>
      </c>
      <c r="G425" s="77">
        <f t="shared" si="23"/>
        <v>678.36</v>
      </c>
      <c r="H425" s="37">
        <v>678360</v>
      </c>
      <c r="I425" s="9"/>
      <c r="J425" s="12">
        <f t="shared" si="24"/>
        <v>10.039999999999999</v>
      </c>
      <c r="L425" s="37">
        <v>10040</v>
      </c>
      <c r="M425" s="68">
        <f t="shared" si="25"/>
        <v>9.99</v>
      </c>
      <c r="N425" s="24"/>
    </row>
    <row r="426" spans="1:14">
      <c r="A426" s="10">
        <v>40544</v>
      </c>
      <c r="B426" s="8">
        <f t="shared" si="21"/>
        <v>492</v>
      </c>
      <c r="C426" s="9"/>
      <c r="D426" s="37">
        <v>492000</v>
      </c>
      <c r="E426" s="28">
        <f t="shared" si="22"/>
        <v>499.3</v>
      </c>
      <c r="F426" s="37">
        <v>499300</v>
      </c>
      <c r="G426" s="77">
        <f t="shared" si="23"/>
        <v>473.78</v>
      </c>
      <c r="H426" s="37">
        <v>473780</v>
      </c>
      <c r="I426" s="9"/>
      <c r="J426" s="12">
        <f t="shared" si="24"/>
        <v>10.51</v>
      </c>
      <c r="L426" s="37">
        <v>10510</v>
      </c>
      <c r="M426" s="68">
        <f t="shared" si="25"/>
        <v>10.438000000000001</v>
      </c>
      <c r="N426" s="24"/>
    </row>
    <row r="427" spans="1:14">
      <c r="A427" s="10">
        <v>40575</v>
      </c>
      <c r="B427" s="8">
        <f t="shared" si="21"/>
        <v>489.8</v>
      </c>
      <c r="C427" s="9"/>
      <c r="D427" s="37">
        <v>489800</v>
      </c>
      <c r="E427" s="28">
        <f t="shared" si="22"/>
        <v>490.1</v>
      </c>
      <c r="F427" s="37">
        <v>490100</v>
      </c>
      <c r="G427" s="77">
        <f t="shared" si="23"/>
        <v>565.14</v>
      </c>
      <c r="H427" s="37">
        <v>565140</v>
      </c>
      <c r="I427" s="9"/>
      <c r="J427" s="12">
        <f t="shared" si="24"/>
        <v>10.55</v>
      </c>
      <c r="L427" s="37">
        <v>10550</v>
      </c>
      <c r="M427" s="68">
        <f t="shared" si="25"/>
        <v>10.784000000000001</v>
      </c>
      <c r="N427" s="24"/>
    </row>
    <row r="428" spans="1:14">
      <c r="A428" s="10">
        <v>40603</v>
      </c>
      <c r="B428" s="8">
        <f t="shared" si="21"/>
        <v>488.1</v>
      </c>
      <c r="C428" s="9"/>
      <c r="D428" s="37">
        <v>488100</v>
      </c>
      <c r="E428" s="28">
        <f t="shared" si="22"/>
        <v>472.7</v>
      </c>
      <c r="F428" s="37">
        <v>472700</v>
      </c>
      <c r="G428" s="77">
        <f t="shared" si="23"/>
        <v>500.1</v>
      </c>
      <c r="H428" s="37">
        <v>500100</v>
      </c>
      <c r="I428" s="9"/>
      <c r="J428" s="12">
        <f t="shared" si="24"/>
        <v>11.61</v>
      </c>
      <c r="L428" s="37">
        <v>11610</v>
      </c>
      <c r="M428" s="68">
        <f t="shared" si="25"/>
        <v>10.981999999999999</v>
      </c>
      <c r="N428" s="24"/>
    </row>
    <row r="429" spans="1:14">
      <c r="A429" s="10">
        <v>40634</v>
      </c>
      <c r="B429" s="8">
        <f t="shared" si="21"/>
        <v>487.2</v>
      </c>
      <c r="C429" s="9"/>
      <c r="D429" s="37">
        <v>487200</v>
      </c>
      <c r="E429" s="28">
        <f t="shared" si="22"/>
        <v>494.1</v>
      </c>
      <c r="F429" s="37">
        <v>494100</v>
      </c>
      <c r="G429" s="77">
        <f t="shared" si="23"/>
        <v>460.32</v>
      </c>
      <c r="H429" s="37">
        <v>460320</v>
      </c>
      <c r="I429" s="9"/>
      <c r="J429" s="12">
        <f t="shared" si="24"/>
        <v>11.21</v>
      </c>
      <c r="L429" s="37">
        <v>11210</v>
      </c>
      <c r="M429" s="68">
        <f t="shared" si="25"/>
        <v>11.22</v>
      </c>
      <c r="N429" s="24"/>
    </row>
    <row r="430" spans="1:14">
      <c r="A430" s="10">
        <v>40664</v>
      </c>
      <c r="B430" s="8">
        <f t="shared" si="21"/>
        <v>487.2</v>
      </c>
      <c r="C430" s="9"/>
      <c r="D430" s="37">
        <v>487200</v>
      </c>
      <c r="E430" s="28">
        <f t="shared" si="22"/>
        <v>489.8</v>
      </c>
      <c r="F430" s="37">
        <v>489800</v>
      </c>
      <c r="G430" s="77">
        <f t="shared" si="23"/>
        <v>384.52</v>
      </c>
      <c r="H430" s="37">
        <v>384520</v>
      </c>
      <c r="I430" s="9"/>
      <c r="J430" s="12">
        <f t="shared" si="24"/>
        <v>11.03</v>
      </c>
      <c r="L430" s="37">
        <v>11030</v>
      </c>
      <c r="M430" s="68">
        <f t="shared" si="25"/>
        <v>11.42</v>
      </c>
      <c r="N430" s="24"/>
    </row>
    <row r="431" spans="1:14">
      <c r="A431" s="10">
        <v>40695</v>
      </c>
      <c r="B431" s="8">
        <f t="shared" si="21"/>
        <v>488.4</v>
      </c>
      <c r="C431" s="9"/>
      <c r="D431" s="37">
        <v>488400</v>
      </c>
      <c r="E431" s="28">
        <f t="shared" si="22"/>
        <v>481</v>
      </c>
      <c r="F431" s="37">
        <v>481000</v>
      </c>
      <c r="G431" s="77">
        <f t="shared" si="23"/>
        <v>387.68</v>
      </c>
      <c r="H431" s="37">
        <v>387680</v>
      </c>
      <c r="I431" s="9"/>
      <c r="J431" s="12">
        <f t="shared" si="24"/>
        <v>11.7</v>
      </c>
      <c r="L431" s="37">
        <v>11700</v>
      </c>
      <c r="M431" s="68">
        <f t="shared" si="25"/>
        <v>11.676</v>
      </c>
      <c r="N431" s="24"/>
    </row>
    <row r="432" spans="1:14">
      <c r="A432" s="10">
        <v>40725</v>
      </c>
      <c r="B432" s="8">
        <f t="shared" si="21"/>
        <v>490.2</v>
      </c>
      <c r="D432" s="37">
        <v>490200</v>
      </c>
      <c r="E432" s="28">
        <f t="shared" si="22"/>
        <v>496.6</v>
      </c>
      <c r="F432" s="37">
        <v>496600</v>
      </c>
      <c r="G432" s="77">
        <f t="shared" si="23"/>
        <v>505.64</v>
      </c>
      <c r="H432" s="37">
        <v>505640</v>
      </c>
      <c r="I432" s="9"/>
      <c r="J432" s="12">
        <f t="shared" si="24"/>
        <v>11.55</v>
      </c>
      <c r="L432" s="37">
        <v>11550</v>
      </c>
      <c r="M432" s="68">
        <f t="shared" si="25"/>
        <v>11.98</v>
      </c>
      <c r="N432" s="24"/>
    </row>
    <row r="433" spans="1:14">
      <c r="A433" s="10">
        <v>40756</v>
      </c>
      <c r="B433" s="8">
        <f t="shared" si="21"/>
        <v>492.3</v>
      </c>
      <c r="C433" s="14"/>
      <c r="D433" s="37">
        <v>492300</v>
      </c>
      <c r="E433" s="28">
        <f t="shared" si="22"/>
        <v>494.6</v>
      </c>
      <c r="F433" s="37">
        <v>494600</v>
      </c>
      <c r="G433" s="77">
        <f t="shared" si="23"/>
        <v>467.01</v>
      </c>
      <c r="H433" s="37">
        <v>467010</v>
      </c>
      <c r="I433" s="9"/>
      <c r="J433" s="12">
        <f t="shared" si="24"/>
        <v>12.89</v>
      </c>
      <c r="L433" s="37">
        <v>12890</v>
      </c>
      <c r="M433" s="68">
        <f t="shared" si="25"/>
        <v>12.25</v>
      </c>
      <c r="N433" s="24"/>
    </row>
    <row r="434" spans="1:14">
      <c r="A434" s="10">
        <v>40787</v>
      </c>
      <c r="B434" s="8">
        <f t="shared" si="21"/>
        <v>494.4</v>
      </c>
      <c r="C434" s="15"/>
      <c r="D434" s="37">
        <v>494400</v>
      </c>
      <c r="E434" s="28">
        <f t="shared" si="22"/>
        <v>480.2</v>
      </c>
      <c r="F434" s="37">
        <v>480200</v>
      </c>
      <c r="G434" s="77">
        <f t="shared" si="23"/>
        <v>431.04</v>
      </c>
      <c r="H434" s="37">
        <v>431040</v>
      </c>
      <c r="I434" s="9"/>
      <c r="J434" s="12">
        <f t="shared" si="24"/>
        <v>12.73</v>
      </c>
      <c r="L434" s="37">
        <v>12730</v>
      </c>
      <c r="M434" s="68">
        <f t="shared" si="25"/>
        <v>12.504</v>
      </c>
      <c r="N434" s="24"/>
    </row>
    <row r="435" spans="1:14">
      <c r="A435" s="10">
        <v>40817</v>
      </c>
      <c r="B435" s="8">
        <f t="shared" si="21"/>
        <v>496.2</v>
      </c>
      <c r="C435" s="5"/>
      <c r="D435" s="37">
        <v>496200</v>
      </c>
      <c r="E435" s="28">
        <f t="shared" si="22"/>
        <v>501.5</v>
      </c>
      <c r="F435" s="37">
        <v>501500</v>
      </c>
      <c r="G435" s="77">
        <f t="shared" si="23"/>
        <v>499.53</v>
      </c>
      <c r="H435" s="37">
        <v>499530</v>
      </c>
      <c r="I435" s="9"/>
      <c r="J435" s="12">
        <f t="shared" si="24"/>
        <v>12.38</v>
      </c>
      <c r="L435" s="37">
        <v>12380</v>
      </c>
      <c r="M435" s="68">
        <f t="shared" si="25"/>
        <v>12.978</v>
      </c>
      <c r="N435" s="24"/>
    </row>
    <row r="436" spans="1:14">
      <c r="A436" s="10">
        <v>40848</v>
      </c>
      <c r="B436" s="8">
        <f t="shared" si="21"/>
        <v>497.8</v>
      </c>
      <c r="D436" s="37">
        <v>497800</v>
      </c>
      <c r="E436" s="28">
        <f t="shared" si="22"/>
        <v>500.6</v>
      </c>
      <c r="F436" s="37">
        <v>500600</v>
      </c>
      <c r="G436" s="77">
        <f t="shared" si="23"/>
        <v>522.76</v>
      </c>
      <c r="H436" s="37">
        <v>522760</v>
      </c>
      <c r="I436" s="9"/>
      <c r="J436" s="12">
        <f t="shared" si="24"/>
        <v>12.97</v>
      </c>
      <c r="L436" s="37">
        <v>12970</v>
      </c>
      <c r="M436" s="68">
        <f t="shared" si="25"/>
        <v>13.25</v>
      </c>
      <c r="N436" s="24"/>
    </row>
    <row r="437" spans="1:14">
      <c r="A437" s="10">
        <v>40878</v>
      </c>
      <c r="B437" s="8">
        <f t="shared" si="21"/>
        <v>499</v>
      </c>
      <c r="D437" s="37">
        <v>499000</v>
      </c>
      <c r="E437" s="28">
        <f t="shared" si="22"/>
        <v>494</v>
      </c>
      <c r="F437" s="37">
        <v>494000</v>
      </c>
      <c r="G437" s="77">
        <f t="shared" si="23"/>
        <v>674.79</v>
      </c>
      <c r="H437" s="37">
        <v>674790</v>
      </c>
      <c r="I437" s="9"/>
      <c r="J437" s="12">
        <f t="shared" si="24"/>
        <v>13.92</v>
      </c>
      <c r="L437" s="37">
        <v>13920</v>
      </c>
      <c r="M437" s="68">
        <f t="shared" si="25"/>
        <v>13.614000000000001</v>
      </c>
      <c r="N437" s="24"/>
    </row>
    <row r="438" spans="1:14">
      <c r="A438" s="10">
        <v>40909</v>
      </c>
      <c r="B438" s="8">
        <f t="shared" si="21"/>
        <v>500.1</v>
      </c>
      <c r="D438" s="37">
        <v>500100</v>
      </c>
      <c r="E438" s="28">
        <f t="shared" si="22"/>
        <v>495.2</v>
      </c>
      <c r="F438" s="37">
        <v>495200</v>
      </c>
      <c r="G438" s="77">
        <f t="shared" si="23"/>
        <v>501.99</v>
      </c>
      <c r="H438" s="37">
        <v>501990</v>
      </c>
      <c r="I438" s="9"/>
      <c r="J438" s="12">
        <f t="shared" si="24"/>
        <v>14.25</v>
      </c>
      <c r="L438" s="37">
        <v>14250</v>
      </c>
      <c r="M438" s="68">
        <f t="shared" si="25"/>
        <v>14.074</v>
      </c>
      <c r="N438" s="24"/>
    </row>
    <row r="439" spans="1:14">
      <c r="A439" s="10">
        <v>40940</v>
      </c>
      <c r="B439" s="8">
        <f t="shared" si="21"/>
        <v>501.2</v>
      </c>
      <c r="D439" s="37">
        <v>501200</v>
      </c>
      <c r="E439" s="28">
        <f t="shared" si="22"/>
        <v>510</v>
      </c>
      <c r="F439" s="37">
        <v>510000</v>
      </c>
      <c r="G439" s="77">
        <f t="shared" si="23"/>
        <v>565.75</v>
      </c>
      <c r="H439" s="37">
        <v>565750</v>
      </c>
      <c r="I439" s="9"/>
      <c r="J439" s="12">
        <f t="shared" si="24"/>
        <v>14.55</v>
      </c>
      <c r="L439" s="37">
        <v>14550</v>
      </c>
      <c r="M439" s="68">
        <f t="shared" si="25"/>
        <v>14.148</v>
      </c>
      <c r="N439" s="24"/>
    </row>
    <row r="440" spans="1:14">
      <c r="A440" s="10">
        <v>40969</v>
      </c>
      <c r="B440" s="8">
        <f t="shared" si="21"/>
        <v>502.3</v>
      </c>
      <c r="D440" s="37">
        <v>502300</v>
      </c>
      <c r="E440" s="28">
        <f t="shared" si="22"/>
        <v>505.9</v>
      </c>
      <c r="F440" s="37">
        <v>505900</v>
      </c>
      <c r="G440" s="77">
        <f t="shared" si="23"/>
        <v>543.83000000000004</v>
      </c>
      <c r="H440" s="37">
        <v>543830</v>
      </c>
      <c r="I440" s="9"/>
      <c r="J440" s="12">
        <f t="shared" si="24"/>
        <v>14.68</v>
      </c>
      <c r="L440" s="37">
        <v>14680</v>
      </c>
      <c r="M440" s="68">
        <f t="shared" si="25"/>
        <v>13.894</v>
      </c>
      <c r="N440" s="24"/>
    </row>
    <row r="441" spans="1:14">
      <c r="A441" s="10">
        <v>41000</v>
      </c>
      <c r="B441" s="8">
        <f t="shared" si="21"/>
        <v>503.9</v>
      </c>
      <c r="D441" s="37">
        <v>503900</v>
      </c>
      <c r="E441" s="28">
        <f t="shared" si="22"/>
        <v>509.7</v>
      </c>
      <c r="F441" s="37">
        <v>509700</v>
      </c>
      <c r="G441" s="77">
        <f t="shared" si="23"/>
        <v>465.1</v>
      </c>
      <c r="H441" s="37">
        <v>465100</v>
      </c>
      <c r="I441" s="9"/>
      <c r="J441" s="12">
        <f t="shared" si="24"/>
        <v>13.34</v>
      </c>
      <c r="L441" s="37">
        <v>13340</v>
      </c>
      <c r="M441" s="68">
        <f t="shared" si="25"/>
        <v>13.738</v>
      </c>
      <c r="N441" s="24"/>
    </row>
    <row r="442" spans="1:14">
      <c r="A442" s="10">
        <v>41030</v>
      </c>
      <c r="B442" s="8">
        <f t="shared" ref="B442:B454" si="26">D442/1000</f>
        <v>506.4</v>
      </c>
      <c r="D442" s="37">
        <v>506400</v>
      </c>
      <c r="E442" s="28">
        <f t="shared" si="22"/>
        <v>501</v>
      </c>
      <c r="F442" s="37">
        <v>501000</v>
      </c>
      <c r="G442" s="77">
        <f t="shared" si="23"/>
        <v>393.43</v>
      </c>
      <c r="H442" s="37">
        <v>393430</v>
      </c>
      <c r="I442" s="9"/>
      <c r="J442" s="12">
        <f t="shared" si="24"/>
        <v>12.65</v>
      </c>
      <c r="L442" s="37">
        <v>12650</v>
      </c>
      <c r="M442" s="68">
        <f t="shared" si="25"/>
        <v>13.178000000000001</v>
      </c>
      <c r="N442" s="24"/>
    </row>
    <row r="443" spans="1:14">
      <c r="A443" s="10">
        <v>41061</v>
      </c>
      <c r="B443" s="8">
        <f t="shared" si="26"/>
        <v>510.1</v>
      </c>
      <c r="D443" s="37">
        <v>510100</v>
      </c>
      <c r="E443" s="28">
        <f t="shared" ref="E443:E506" si="27">F443/1000</f>
        <v>520.70000000000005</v>
      </c>
      <c r="F443" s="37">
        <v>520700</v>
      </c>
      <c r="G443" s="77">
        <f t="shared" si="23"/>
        <v>420.51</v>
      </c>
      <c r="H443" s="37">
        <v>420510</v>
      </c>
      <c r="I443" s="9"/>
      <c r="J443" s="12">
        <f t="shared" si="24"/>
        <v>13.47</v>
      </c>
      <c r="L443" s="37">
        <v>13470</v>
      </c>
      <c r="M443" s="68">
        <f t="shared" si="25"/>
        <v>12.885999999999999</v>
      </c>
      <c r="N443" s="24"/>
    </row>
    <row r="444" spans="1:14">
      <c r="A444" s="10">
        <v>41091</v>
      </c>
      <c r="B444" s="8">
        <f t="shared" si="26"/>
        <v>514.5</v>
      </c>
      <c r="D444" s="37">
        <v>514500</v>
      </c>
      <c r="E444" s="28">
        <f t="shared" si="27"/>
        <v>501.7</v>
      </c>
      <c r="F444" s="37">
        <v>501700</v>
      </c>
      <c r="G444" s="77">
        <f t="shared" si="23"/>
        <v>499.86</v>
      </c>
      <c r="H444" s="37">
        <v>499860</v>
      </c>
      <c r="I444" s="9"/>
      <c r="J444" s="12">
        <f t="shared" si="24"/>
        <v>11.75</v>
      </c>
      <c r="L444" s="37">
        <v>11750</v>
      </c>
      <c r="M444" s="68">
        <f t="shared" si="25"/>
        <v>12.715999999999999</v>
      </c>
      <c r="N444" s="24"/>
    </row>
    <row r="445" spans="1:14">
      <c r="A445" s="10">
        <v>41122</v>
      </c>
      <c r="B445" s="8">
        <f t="shared" si="26"/>
        <v>519</v>
      </c>
      <c r="D445" s="37">
        <v>519000</v>
      </c>
      <c r="E445" s="28">
        <f t="shared" si="27"/>
        <v>519.29999999999995</v>
      </c>
      <c r="F445" s="37">
        <v>519300</v>
      </c>
      <c r="G445" s="77">
        <f t="shared" si="23"/>
        <v>498.74</v>
      </c>
      <c r="H445" s="37">
        <v>498740</v>
      </c>
      <c r="I445" s="9"/>
      <c r="J445" s="12">
        <f t="shared" si="24"/>
        <v>13.22</v>
      </c>
      <c r="L445" s="37">
        <v>13220</v>
      </c>
      <c r="M445" s="68">
        <f t="shared" si="25"/>
        <v>12.576000000000001</v>
      </c>
      <c r="N445" s="24"/>
    </row>
    <row r="446" spans="1:14">
      <c r="A446" s="10">
        <v>41153</v>
      </c>
      <c r="B446" s="8">
        <f t="shared" si="26"/>
        <v>522.5</v>
      </c>
      <c r="D446" s="37">
        <v>522500</v>
      </c>
      <c r="E446" s="28">
        <f t="shared" si="27"/>
        <v>527.29999999999995</v>
      </c>
      <c r="F446" s="37">
        <v>527300</v>
      </c>
      <c r="G446" s="77">
        <f t="shared" si="23"/>
        <v>475.47</v>
      </c>
      <c r="H446" s="37">
        <v>475470</v>
      </c>
      <c r="I446" s="9"/>
      <c r="J446" s="12">
        <f t="shared" si="24"/>
        <v>12.49</v>
      </c>
      <c r="L446" s="37">
        <v>12490</v>
      </c>
      <c r="M446" s="68">
        <f t="shared" si="25"/>
        <v>12.196</v>
      </c>
      <c r="N446" s="24"/>
    </row>
    <row r="447" spans="1:14">
      <c r="A447" s="10">
        <v>41183</v>
      </c>
      <c r="B447" s="8">
        <f t="shared" si="26"/>
        <v>524.4</v>
      </c>
      <c r="D447" s="37">
        <v>524400</v>
      </c>
      <c r="E447" s="28">
        <f t="shared" si="27"/>
        <v>526</v>
      </c>
      <c r="F447" s="37">
        <v>526000</v>
      </c>
      <c r="G447" s="77">
        <f t="shared" si="23"/>
        <v>521.01</v>
      </c>
      <c r="H447" s="37">
        <v>521010</v>
      </c>
      <c r="I447" s="9"/>
      <c r="J447" s="12">
        <f t="shared" si="24"/>
        <v>11.95</v>
      </c>
      <c r="L447" s="37">
        <v>11950</v>
      </c>
      <c r="M447" s="68">
        <f t="shared" si="25"/>
        <v>12.436</v>
      </c>
      <c r="N447" s="24"/>
    </row>
    <row r="448" spans="1:14">
      <c r="A448" s="10">
        <v>41214</v>
      </c>
      <c r="B448" s="8">
        <f t="shared" si="26"/>
        <v>524.70000000000005</v>
      </c>
      <c r="D448" s="37">
        <v>524700</v>
      </c>
      <c r="E448" s="28">
        <f t="shared" si="27"/>
        <v>534.4</v>
      </c>
      <c r="F448" s="37">
        <v>534400</v>
      </c>
      <c r="G448" s="77">
        <f t="shared" si="23"/>
        <v>560.1</v>
      </c>
      <c r="H448" s="37">
        <v>560100</v>
      </c>
      <c r="I448" s="9"/>
      <c r="J448" s="12">
        <f t="shared" si="24"/>
        <v>11.57</v>
      </c>
      <c r="L448" s="37">
        <v>11570</v>
      </c>
      <c r="M448" s="68">
        <f t="shared" si="25"/>
        <v>12.268000000000001</v>
      </c>
      <c r="N448" s="24"/>
    </row>
    <row r="449" spans="1:14">
      <c r="A449" s="10">
        <v>41244</v>
      </c>
      <c r="B449" s="8">
        <f t="shared" si="26"/>
        <v>523.9</v>
      </c>
      <c r="D449" s="37">
        <v>523900</v>
      </c>
      <c r="E449" s="28">
        <f t="shared" si="27"/>
        <v>528.1</v>
      </c>
      <c r="F449" s="37">
        <v>528100</v>
      </c>
      <c r="G449" s="77">
        <f t="shared" si="23"/>
        <v>721.32</v>
      </c>
      <c r="H449" s="37">
        <v>721320</v>
      </c>
      <c r="I449" s="9"/>
      <c r="J449" s="12">
        <f t="shared" si="24"/>
        <v>12.95</v>
      </c>
      <c r="L449" s="37">
        <v>12950</v>
      </c>
      <c r="M449" s="68">
        <f t="shared" si="25"/>
        <v>12.308</v>
      </c>
      <c r="N449" s="24"/>
    </row>
    <row r="450" spans="1:14">
      <c r="A450" s="10">
        <v>41275</v>
      </c>
      <c r="B450" s="8">
        <f t="shared" si="26"/>
        <v>522.79999999999995</v>
      </c>
      <c r="D450" s="37">
        <v>522800</v>
      </c>
      <c r="E450" s="28">
        <f t="shared" si="27"/>
        <v>527.4</v>
      </c>
      <c r="F450" s="37">
        <v>527400</v>
      </c>
      <c r="G450" s="77">
        <f t="shared" si="23"/>
        <v>488.67</v>
      </c>
      <c r="H450" s="37">
        <v>488670</v>
      </c>
      <c r="I450" s="9"/>
      <c r="J450" s="12">
        <f t="shared" si="24"/>
        <v>12.38</v>
      </c>
      <c r="L450" s="37">
        <v>12380</v>
      </c>
      <c r="M450" s="68">
        <f t="shared" si="25"/>
        <v>12.74</v>
      </c>
      <c r="N450" s="24"/>
    </row>
    <row r="451" spans="1:14">
      <c r="A451" s="10">
        <v>41306</v>
      </c>
      <c r="B451" s="8">
        <f t="shared" si="26"/>
        <v>522.5</v>
      </c>
      <c r="D451" s="37">
        <v>522500</v>
      </c>
      <c r="E451" s="28">
        <f t="shared" si="27"/>
        <v>515.79999999999995</v>
      </c>
      <c r="F451" s="37">
        <v>515800</v>
      </c>
      <c r="G451" s="77">
        <f t="shared" si="23"/>
        <v>616.97</v>
      </c>
      <c r="H451" s="37">
        <v>616970</v>
      </c>
      <c r="I451" s="9"/>
      <c r="J451" s="12">
        <f t="shared" si="24"/>
        <v>12.69</v>
      </c>
      <c r="L451" s="37">
        <v>12690</v>
      </c>
      <c r="M451" s="68">
        <f t="shared" si="25"/>
        <v>12.99</v>
      </c>
      <c r="N451" s="24"/>
    </row>
    <row r="452" spans="1:14">
      <c r="A452" s="10">
        <v>41334</v>
      </c>
      <c r="B452" s="8">
        <f t="shared" si="26"/>
        <v>523.5</v>
      </c>
      <c r="D452" s="37">
        <v>523500</v>
      </c>
      <c r="E452" s="28">
        <f t="shared" si="27"/>
        <v>527.5</v>
      </c>
      <c r="F452" s="37">
        <v>527500</v>
      </c>
      <c r="G452" s="77">
        <f t="shared" si="23"/>
        <v>588.87</v>
      </c>
      <c r="H452" s="37">
        <v>588870</v>
      </c>
      <c r="I452" s="9"/>
      <c r="J452" s="12">
        <f t="shared" si="24"/>
        <v>14.11</v>
      </c>
      <c r="L452" s="37">
        <v>14110</v>
      </c>
      <c r="M452" s="68">
        <f t="shared" si="25"/>
        <v>13.036</v>
      </c>
      <c r="N452" s="24"/>
    </row>
    <row r="453" spans="1:14">
      <c r="A453" s="10">
        <v>41365</v>
      </c>
      <c r="B453" s="8">
        <f t="shared" si="26"/>
        <v>525.9</v>
      </c>
      <c r="D453" s="37">
        <v>525900</v>
      </c>
      <c r="E453" s="28">
        <f t="shared" si="27"/>
        <v>521</v>
      </c>
      <c r="F453" s="37">
        <v>521000</v>
      </c>
      <c r="G453" s="77">
        <f t="shared" si="23"/>
        <v>461.54</v>
      </c>
      <c r="H453" s="37">
        <v>461540</v>
      </c>
      <c r="I453" s="9"/>
      <c r="J453" s="12">
        <f t="shared" si="24"/>
        <v>12.82</v>
      </c>
      <c r="L453" s="37">
        <v>12820</v>
      </c>
      <c r="M453" s="68">
        <f t="shared" si="25"/>
        <v>13.276</v>
      </c>
      <c r="N453" s="24"/>
    </row>
    <row r="454" spans="1:14">
      <c r="A454" s="10">
        <v>41395</v>
      </c>
      <c r="B454" s="8">
        <f t="shared" si="26"/>
        <v>529.1</v>
      </c>
      <c r="D454" s="37">
        <v>529100</v>
      </c>
      <c r="E454" s="28">
        <f t="shared" si="27"/>
        <v>525</v>
      </c>
      <c r="F454" s="37">
        <v>525000</v>
      </c>
      <c r="G454" s="77">
        <f t="shared" si="23"/>
        <v>413.33</v>
      </c>
      <c r="H454" s="37">
        <v>413330</v>
      </c>
      <c r="I454" s="9"/>
      <c r="J454" s="12">
        <f t="shared" si="24"/>
        <v>13.18</v>
      </c>
      <c r="L454" s="37">
        <v>13180</v>
      </c>
      <c r="M454" s="68">
        <f t="shared" si="25"/>
        <v>13.093999999999999</v>
      </c>
      <c r="N454" s="24"/>
    </row>
    <row r="455" spans="1:14">
      <c r="A455" s="10">
        <v>41426</v>
      </c>
      <c r="B455" s="8">
        <f t="shared" ref="B455:B486" si="28">IF(OR(D455=0,D455=""),NA(),D455/1000)</f>
        <v>532.70000000000005</v>
      </c>
      <c r="D455" s="37">
        <v>532700</v>
      </c>
      <c r="E455" s="28">
        <f t="shared" si="27"/>
        <v>570.6</v>
      </c>
      <c r="F455" s="37">
        <v>570600</v>
      </c>
      <c r="G455" s="77">
        <f t="shared" ref="G455:G518" si="29">H455/1000</f>
        <v>447.52</v>
      </c>
      <c r="H455" s="37">
        <v>447520</v>
      </c>
      <c r="I455" s="9"/>
      <c r="J455" s="12">
        <f>IF(OR(L455=0,L455=""),NA(),L455/1000)</f>
        <v>13.58</v>
      </c>
      <c r="L455" s="37">
        <v>13580</v>
      </c>
      <c r="M455" s="68">
        <f t="shared" si="25"/>
        <v>12.992000000000001</v>
      </c>
      <c r="N455" s="24"/>
    </row>
    <row r="456" spans="1:14">
      <c r="A456" s="10">
        <v>41456</v>
      </c>
      <c r="B456" s="8">
        <f t="shared" si="28"/>
        <v>536.4</v>
      </c>
      <c r="D456" s="37">
        <v>536400</v>
      </c>
      <c r="E456" s="28">
        <f t="shared" si="27"/>
        <v>537.5</v>
      </c>
      <c r="F456" s="37">
        <v>537500</v>
      </c>
      <c r="G456" s="77">
        <f t="shared" si="29"/>
        <v>530.91</v>
      </c>
      <c r="H456" s="37">
        <v>530910</v>
      </c>
      <c r="I456" s="9"/>
      <c r="J456" s="12">
        <f t="shared" ref="J456:J478" si="30">IF(OR(L456=0,L456=""),NA(),L456/1000)</f>
        <v>11.78</v>
      </c>
      <c r="L456" s="37">
        <v>11780</v>
      </c>
      <c r="M456" s="68">
        <f t="shared" si="25"/>
        <v>12.87</v>
      </c>
      <c r="N456" s="24"/>
    </row>
    <row r="457" spans="1:14">
      <c r="A457" s="10">
        <v>41487</v>
      </c>
      <c r="B457" s="8">
        <f t="shared" si="28"/>
        <v>540.4</v>
      </c>
      <c r="D457" s="37">
        <v>540400</v>
      </c>
      <c r="E457" s="28">
        <f t="shared" si="27"/>
        <v>547.1</v>
      </c>
      <c r="F457" s="37">
        <v>547100</v>
      </c>
      <c r="G457" s="77">
        <f t="shared" si="29"/>
        <v>529.35</v>
      </c>
      <c r="H457" s="37">
        <v>529350</v>
      </c>
      <c r="I457" s="9"/>
      <c r="J457" s="12">
        <f t="shared" si="30"/>
        <v>13.6</v>
      </c>
      <c r="L457" s="37">
        <v>13600</v>
      </c>
      <c r="M457" s="68">
        <f t="shared" si="25"/>
        <v>12.64</v>
      </c>
      <c r="N457" s="24"/>
    </row>
    <row r="458" spans="1:14">
      <c r="A458" s="10">
        <v>41518</v>
      </c>
      <c r="B458" s="8">
        <f t="shared" si="28"/>
        <v>544.9</v>
      </c>
      <c r="D458" s="37">
        <v>544900</v>
      </c>
      <c r="E458" s="28">
        <f t="shared" si="27"/>
        <v>554.70000000000005</v>
      </c>
      <c r="F458" s="37">
        <v>554700</v>
      </c>
      <c r="G458" s="77">
        <f t="shared" si="29"/>
        <v>493.89</v>
      </c>
      <c r="H458" s="37">
        <v>493890</v>
      </c>
      <c r="I458" s="9"/>
      <c r="J458" s="12">
        <f t="shared" si="30"/>
        <v>12.21</v>
      </c>
      <c r="L458" s="37">
        <v>12210</v>
      </c>
      <c r="M458" s="68">
        <f t="shared" si="25"/>
        <v>12.198</v>
      </c>
      <c r="N458" s="24"/>
    </row>
    <row r="459" spans="1:14">
      <c r="A459" s="10">
        <v>41548</v>
      </c>
      <c r="B459" s="8">
        <f t="shared" si="28"/>
        <v>549.79999999999995</v>
      </c>
      <c r="D459" s="37">
        <v>549800</v>
      </c>
      <c r="E459" s="28">
        <f t="shared" si="27"/>
        <v>546.79999999999995</v>
      </c>
      <c r="F459" s="37">
        <v>546800</v>
      </c>
      <c r="G459" s="77">
        <f t="shared" si="29"/>
        <v>542.76</v>
      </c>
      <c r="H459" s="37">
        <v>542760</v>
      </c>
      <c r="I459" s="9"/>
      <c r="J459" s="12">
        <f t="shared" si="30"/>
        <v>12.03</v>
      </c>
      <c r="L459" s="37">
        <v>12030</v>
      </c>
      <c r="M459" s="68">
        <f t="shared" ref="M459:M522" si="31">IF(ISNUMBER(L461),AVERAGE(L457:L461)/1000,NA())</f>
        <v>12.228</v>
      </c>
      <c r="N459" s="24"/>
    </row>
    <row r="460" spans="1:14">
      <c r="A460" s="10">
        <v>41579</v>
      </c>
      <c r="B460" s="8">
        <f t="shared" si="28"/>
        <v>555</v>
      </c>
      <c r="D460" s="37">
        <v>555000</v>
      </c>
      <c r="E460" s="28">
        <f t="shared" si="27"/>
        <v>548.20000000000005</v>
      </c>
      <c r="F460" s="37">
        <v>548200</v>
      </c>
      <c r="G460" s="77">
        <f t="shared" si="29"/>
        <v>578.13</v>
      </c>
      <c r="H460" s="37">
        <v>578130</v>
      </c>
      <c r="I460" s="9"/>
      <c r="J460" s="12">
        <f t="shared" si="30"/>
        <v>11.37</v>
      </c>
      <c r="L460" s="37">
        <v>11370</v>
      </c>
      <c r="M460" s="68">
        <f t="shared" si="31"/>
        <v>11.827999999999999</v>
      </c>
      <c r="N460" s="24"/>
    </row>
    <row r="461" spans="1:14">
      <c r="A461" s="10">
        <v>41609</v>
      </c>
      <c r="B461" s="8">
        <f t="shared" si="28"/>
        <v>560.20000000000005</v>
      </c>
      <c r="D461" s="37">
        <v>560200</v>
      </c>
      <c r="E461" s="28">
        <f t="shared" si="27"/>
        <v>572.79999999999995</v>
      </c>
      <c r="F461" s="37">
        <v>572800</v>
      </c>
      <c r="G461" s="77">
        <f t="shared" si="29"/>
        <v>789.76</v>
      </c>
      <c r="H461" s="37">
        <v>789760</v>
      </c>
      <c r="I461" s="9"/>
      <c r="J461" s="12">
        <f t="shared" si="30"/>
        <v>11.93</v>
      </c>
      <c r="L461" s="37">
        <v>11930</v>
      </c>
      <c r="M461" s="68">
        <f t="shared" si="31"/>
        <v>11.726000000000001</v>
      </c>
      <c r="N461" s="24"/>
    </row>
    <row r="462" spans="1:14">
      <c r="A462" s="10">
        <v>41640</v>
      </c>
      <c r="B462" s="8">
        <f t="shared" si="28"/>
        <v>565.20000000000005</v>
      </c>
      <c r="D462" s="37">
        <v>565200</v>
      </c>
      <c r="E462" s="28">
        <f t="shared" si="27"/>
        <v>574.6</v>
      </c>
      <c r="F462" s="37">
        <v>574600</v>
      </c>
      <c r="G462" s="77">
        <f t="shared" si="29"/>
        <v>562.51</v>
      </c>
      <c r="H462" s="37">
        <v>562510</v>
      </c>
      <c r="I462" s="9"/>
      <c r="J462" s="12">
        <f t="shared" si="30"/>
        <v>11.6</v>
      </c>
      <c r="L462" s="37">
        <v>11600</v>
      </c>
      <c r="M462" s="68">
        <f t="shared" si="31"/>
        <v>11.664</v>
      </c>
      <c r="N462" s="24"/>
    </row>
    <row r="463" spans="1:14">
      <c r="A463" s="10">
        <v>41671</v>
      </c>
      <c r="B463" s="8">
        <f t="shared" si="28"/>
        <v>569.29999999999995</v>
      </c>
      <c r="D463" s="37">
        <v>569300</v>
      </c>
      <c r="E463" s="28">
        <f t="shared" si="27"/>
        <v>572.1</v>
      </c>
      <c r="F463" s="37">
        <v>572100</v>
      </c>
      <c r="G463" s="77">
        <f t="shared" si="29"/>
        <v>637.63</v>
      </c>
      <c r="H463" s="37">
        <v>637630</v>
      </c>
      <c r="I463" s="9"/>
      <c r="J463" s="12">
        <f t="shared" si="30"/>
        <v>11.7</v>
      </c>
      <c r="L463" s="37">
        <v>11700</v>
      </c>
      <c r="M463" s="68">
        <f t="shared" si="31"/>
        <v>11.55</v>
      </c>
      <c r="N463" s="24"/>
    </row>
    <row r="464" spans="1:14">
      <c r="A464" s="10">
        <v>41699</v>
      </c>
      <c r="B464" s="8">
        <f t="shared" si="28"/>
        <v>572.6</v>
      </c>
      <c r="D464" s="37">
        <v>572600</v>
      </c>
      <c r="E464" s="28">
        <f t="shared" si="27"/>
        <v>558.20000000000005</v>
      </c>
      <c r="F464" s="37">
        <v>558200</v>
      </c>
      <c r="G464" s="77">
        <f t="shared" si="29"/>
        <v>600.82000000000005</v>
      </c>
      <c r="H464" s="37">
        <v>600820</v>
      </c>
      <c r="I464" s="9"/>
      <c r="J464" s="12">
        <f t="shared" si="30"/>
        <v>11.72</v>
      </c>
      <c r="L464" s="37">
        <v>11720</v>
      </c>
      <c r="M464" s="68">
        <f t="shared" si="31"/>
        <v>11.48</v>
      </c>
      <c r="N464" s="24"/>
    </row>
    <row r="465" spans="1:14">
      <c r="A465" s="10">
        <v>41730</v>
      </c>
      <c r="B465" s="8">
        <f t="shared" si="28"/>
        <v>575.4</v>
      </c>
      <c r="D465" s="37">
        <v>575400</v>
      </c>
      <c r="E465" s="28">
        <f t="shared" si="27"/>
        <v>574.9</v>
      </c>
      <c r="F465" s="37">
        <v>574900</v>
      </c>
      <c r="G465" s="77">
        <f t="shared" si="29"/>
        <v>528.55999999999995</v>
      </c>
      <c r="H465" s="37">
        <v>528560</v>
      </c>
      <c r="I465" s="9"/>
      <c r="J465" s="12">
        <f t="shared" si="30"/>
        <v>10.8</v>
      </c>
      <c r="L465" s="37">
        <v>10800</v>
      </c>
      <c r="M465" s="68">
        <f t="shared" si="31"/>
        <v>11.236000000000001</v>
      </c>
      <c r="N465" s="24"/>
    </row>
    <row r="466" spans="1:14">
      <c r="A466" s="10">
        <v>41760</v>
      </c>
      <c r="B466" s="8">
        <f t="shared" si="28"/>
        <v>578</v>
      </c>
      <c r="D466" s="37">
        <v>578000</v>
      </c>
      <c r="E466" s="28">
        <f t="shared" si="27"/>
        <v>595.70000000000005</v>
      </c>
      <c r="F466" s="37">
        <v>595700</v>
      </c>
      <c r="G466" s="77">
        <f t="shared" si="29"/>
        <v>472.88</v>
      </c>
      <c r="H466" s="37">
        <v>472880</v>
      </c>
      <c r="I466" s="9"/>
      <c r="J466" s="12">
        <f t="shared" si="30"/>
        <v>11.58</v>
      </c>
      <c r="L466" s="37">
        <v>11580</v>
      </c>
      <c r="M466" s="68">
        <f t="shared" si="31"/>
        <v>10.82</v>
      </c>
      <c r="N466" s="24"/>
    </row>
    <row r="467" spans="1:14">
      <c r="A467" s="10">
        <v>41791</v>
      </c>
      <c r="B467" s="8">
        <f t="shared" si="28"/>
        <v>580.5</v>
      </c>
      <c r="D467" s="37">
        <v>580500</v>
      </c>
      <c r="E467" s="28">
        <f t="shared" si="27"/>
        <v>574.5</v>
      </c>
      <c r="F467" s="37">
        <v>574500</v>
      </c>
      <c r="G467" s="77">
        <f t="shared" si="29"/>
        <v>457.9</v>
      </c>
      <c r="H467" s="37">
        <v>457900</v>
      </c>
      <c r="I467" s="9"/>
      <c r="J467" s="12">
        <f t="shared" si="30"/>
        <v>10.38</v>
      </c>
      <c r="L467" s="37">
        <v>10380</v>
      </c>
      <c r="M467" s="68">
        <f t="shared" si="31"/>
        <v>10.834</v>
      </c>
      <c r="N467" s="24"/>
    </row>
    <row r="468" spans="1:14">
      <c r="A468" s="10">
        <v>41821</v>
      </c>
      <c r="B468" s="8">
        <f t="shared" si="28"/>
        <v>582.70000000000005</v>
      </c>
      <c r="D468" s="37">
        <v>582700</v>
      </c>
      <c r="E468" s="28">
        <f t="shared" si="27"/>
        <v>577.1</v>
      </c>
      <c r="F468" s="37">
        <v>577100</v>
      </c>
      <c r="G468" s="77">
        <f t="shared" si="29"/>
        <v>589.65</v>
      </c>
      <c r="H468" s="37">
        <v>589650</v>
      </c>
      <c r="I468" s="9"/>
      <c r="J468" s="12">
        <f t="shared" si="30"/>
        <v>9.6199999999999992</v>
      </c>
      <c r="L468" s="37">
        <v>9620</v>
      </c>
      <c r="M468" s="68">
        <f t="shared" si="31"/>
        <v>10.763999999999999</v>
      </c>
      <c r="N468" s="24"/>
    </row>
    <row r="469" spans="1:14">
      <c r="A469" s="10">
        <v>41852</v>
      </c>
      <c r="B469" s="8">
        <f t="shared" si="28"/>
        <v>584.70000000000005</v>
      </c>
      <c r="D469" s="37">
        <v>584700</v>
      </c>
      <c r="E469" s="28">
        <f t="shared" si="27"/>
        <v>581</v>
      </c>
      <c r="F469" s="37">
        <v>581000</v>
      </c>
      <c r="G469" s="77">
        <f t="shared" si="29"/>
        <v>540.91</v>
      </c>
      <c r="H469" s="37">
        <v>540910</v>
      </c>
      <c r="I469" s="9"/>
      <c r="J469" s="12">
        <f t="shared" si="30"/>
        <v>11.79</v>
      </c>
      <c r="L469" s="37">
        <v>11790</v>
      </c>
      <c r="M469" s="68">
        <f t="shared" si="31"/>
        <v>10.504</v>
      </c>
      <c r="N469" s="24"/>
    </row>
    <row r="470" spans="1:14">
      <c r="A470" s="10">
        <v>41883</v>
      </c>
      <c r="B470" s="8">
        <f t="shared" si="28"/>
        <v>586.29999999999995</v>
      </c>
      <c r="D470" s="37">
        <v>586300</v>
      </c>
      <c r="E470" s="28">
        <f t="shared" si="27"/>
        <v>583.5</v>
      </c>
      <c r="F470" s="37">
        <v>583500</v>
      </c>
      <c r="G470" s="77">
        <f t="shared" si="29"/>
        <v>521.75</v>
      </c>
      <c r="H470" s="37">
        <v>521750</v>
      </c>
      <c r="I470" s="9"/>
      <c r="J470" s="12">
        <f t="shared" si="30"/>
        <v>10.45</v>
      </c>
      <c r="L470" s="37">
        <v>10450</v>
      </c>
      <c r="M470" s="68">
        <f t="shared" si="31"/>
        <v>10.49</v>
      </c>
      <c r="N470" s="24"/>
    </row>
    <row r="471" spans="1:14">
      <c r="A471" s="10">
        <v>41913</v>
      </c>
      <c r="B471" s="8">
        <f t="shared" si="28"/>
        <v>587.9</v>
      </c>
      <c r="D471" s="37">
        <v>587900</v>
      </c>
      <c r="E471" s="28">
        <f t="shared" si="27"/>
        <v>591.4</v>
      </c>
      <c r="F471" s="37">
        <v>591400</v>
      </c>
      <c r="G471" s="77">
        <f t="shared" si="29"/>
        <v>586.67999999999995</v>
      </c>
      <c r="H471" s="37">
        <v>586680</v>
      </c>
      <c r="I471" s="9"/>
      <c r="J471" s="12">
        <f t="shared" si="30"/>
        <v>10.28</v>
      </c>
      <c r="L471" s="37">
        <v>10280</v>
      </c>
      <c r="M471" s="68">
        <f t="shared" si="31"/>
        <v>10.936</v>
      </c>
      <c r="N471" s="24"/>
    </row>
    <row r="472" spans="1:14">
      <c r="A472" s="10">
        <v>41944</v>
      </c>
      <c r="B472" s="8">
        <f t="shared" si="28"/>
        <v>589.9</v>
      </c>
      <c r="D472" s="37">
        <v>589900</v>
      </c>
      <c r="E472" s="28">
        <f t="shared" si="27"/>
        <v>585.4</v>
      </c>
      <c r="F472" s="37">
        <v>585400</v>
      </c>
      <c r="G472" s="77">
        <f t="shared" si="29"/>
        <v>611.23</v>
      </c>
      <c r="H472" s="37">
        <v>611230</v>
      </c>
      <c r="I472" s="9"/>
      <c r="J472" s="12">
        <f t="shared" si="30"/>
        <v>10.31</v>
      </c>
      <c r="L472" s="37">
        <v>10310</v>
      </c>
      <c r="M472" s="68">
        <f t="shared" si="31"/>
        <v>10.832000000000001</v>
      </c>
      <c r="N472" s="24"/>
    </row>
    <row r="473" spans="1:14">
      <c r="A473" s="10">
        <v>41974</v>
      </c>
      <c r="B473" s="8">
        <f t="shared" si="28"/>
        <v>592.6</v>
      </c>
      <c r="D473" s="37">
        <v>592600</v>
      </c>
      <c r="E473" s="28">
        <f t="shared" si="27"/>
        <v>596.29999999999995</v>
      </c>
      <c r="F473" s="37">
        <v>596300</v>
      </c>
      <c r="G473" s="77">
        <f t="shared" si="29"/>
        <v>811.83</v>
      </c>
      <c r="H473" s="37">
        <v>811830</v>
      </c>
      <c r="I473" s="9"/>
      <c r="J473" s="12">
        <f t="shared" si="30"/>
        <v>11.85</v>
      </c>
      <c r="L473" s="37">
        <v>11850</v>
      </c>
      <c r="M473" s="68">
        <f t="shared" si="31"/>
        <v>11.141999999999999</v>
      </c>
      <c r="N473" s="24"/>
    </row>
    <row r="474" spans="1:14">
      <c r="A474" s="10">
        <v>42005</v>
      </c>
      <c r="B474" s="8">
        <f t="shared" si="28"/>
        <v>596</v>
      </c>
      <c r="D474" s="37">
        <v>596000</v>
      </c>
      <c r="E474" s="28">
        <f t="shared" si="27"/>
        <v>590.20000000000005</v>
      </c>
      <c r="F474" s="37">
        <v>590200</v>
      </c>
      <c r="G474" s="77">
        <f t="shared" si="29"/>
        <v>547.42999999999995</v>
      </c>
      <c r="H474" s="37">
        <v>547430</v>
      </c>
      <c r="I474" s="9"/>
      <c r="J474" s="12">
        <f t="shared" si="30"/>
        <v>11.27</v>
      </c>
      <c r="L474" s="37">
        <v>11270</v>
      </c>
      <c r="M474" s="68">
        <f t="shared" si="31"/>
        <v>11.752000000000001</v>
      </c>
      <c r="N474" s="24"/>
    </row>
    <row r="475" spans="1:14">
      <c r="A475" s="10">
        <v>42036</v>
      </c>
      <c r="B475" s="8">
        <f t="shared" si="28"/>
        <v>599.6</v>
      </c>
      <c r="D475" s="37">
        <v>599600</v>
      </c>
      <c r="E475" s="28">
        <f t="shared" si="27"/>
        <v>601.20000000000005</v>
      </c>
      <c r="F475" s="37">
        <v>601200</v>
      </c>
      <c r="G475" s="77">
        <f t="shared" si="29"/>
        <v>726.06</v>
      </c>
      <c r="H475" s="37">
        <v>726060</v>
      </c>
      <c r="I475" s="9"/>
      <c r="J475" s="12">
        <f t="shared" si="30"/>
        <v>12</v>
      </c>
      <c r="L475" s="37">
        <v>12000</v>
      </c>
      <c r="M475" s="68">
        <f t="shared" si="31"/>
        <v>12.028</v>
      </c>
      <c r="N475" s="24"/>
    </row>
    <row r="476" spans="1:14">
      <c r="A476" s="10">
        <v>42064</v>
      </c>
      <c r="B476" s="8">
        <f t="shared" si="28"/>
        <v>602.9</v>
      </c>
      <c r="D476" s="37">
        <v>602900</v>
      </c>
      <c r="E476" s="28">
        <f t="shared" si="27"/>
        <v>620.4</v>
      </c>
      <c r="F476" s="37">
        <v>620400</v>
      </c>
      <c r="G476" s="77">
        <f t="shared" si="29"/>
        <v>679.27</v>
      </c>
      <c r="H476" s="37">
        <v>679270</v>
      </c>
      <c r="I476" s="9"/>
      <c r="J476" s="12">
        <f t="shared" si="30"/>
        <v>13.33</v>
      </c>
      <c r="L476" s="37">
        <v>13330</v>
      </c>
      <c r="M476" s="68">
        <f t="shared" si="31"/>
        <v>12.048</v>
      </c>
      <c r="N476" s="24"/>
    </row>
    <row r="477" spans="1:14">
      <c r="A477" s="10">
        <v>42095</v>
      </c>
      <c r="B477" s="8">
        <f t="shared" si="28"/>
        <v>605.79999999999995</v>
      </c>
      <c r="D477" s="37">
        <v>605800</v>
      </c>
      <c r="E477" s="28">
        <f t="shared" si="27"/>
        <v>606.5</v>
      </c>
      <c r="F477" s="37">
        <v>606500</v>
      </c>
      <c r="G477" s="77">
        <f t="shared" si="29"/>
        <v>550.15</v>
      </c>
      <c r="H477" s="37">
        <v>550150</v>
      </c>
      <c r="I477" s="9"/>
      <c r="J477" s="12">
        <f t="shared" si="30"/>
        <v>11.69</v>
      </c>
      <c r="L477" s="37">
        <v>11690</v>
      </c>
      <c r="M477" s="68">
        <f t="shared" si="31"/>
        <v>11.91</v>
      </c>
      <c r="N477" s="24"/>
    </row>
    <row r="478" spans="1:14">
      <c r="A478" s="10">
        <v>42125</v>
      </c>
      <c r="B478" s="8">
        <f t="shared" si="28"/>
        <v>608.6</v>
      </c>
      <c r="D478" s="37">
        <v>608600</v>
      </c>
      <c r="E478" s="28">
        <f t="shared" si="27"/>
        <v>607.6</v>
      </c>
      <c r="F478" s="37">
        <v>607600</v>
      </c>
      <c r="G478" s="77">
        <f t="shared" si="29"/>
        <v>485.66</v>
      </c>
      <c r="H478" s="37">
        <v>485660</v>
      </c>
      <c r="I478" s="9"/>
      <c r="J478" s="12">
        <f t="shared" si="30"/>
        <v>11.95</v>
      </c>
      <c r="L478" s="37">
        <v>11950</v>
      </c>
      <c r="M478" s="68">
        <f t="shared" si="31"/>
        <v>11.384</v>
      </c>
      <c r="N478" s="24"/>
    </row>
    <row r="479" spans="1:14">
      <c r="A479" s="10">
        <v>42156</v>
      </c>
      <c r="B479" s="8">
        <f t="shared" si="28"/>
        <v>612</v>
      </c>
      <c r="D479" s="37">
        <v>612000</v>
      </c>
      <c r="E479" s="28">
        <f t="shared" si="27"/>
        <v>619.29999999999995</v>
      </c>
      <c r="F479" s="37">
        <v>619300</v>
      </c>
      <c r="G479" s="79">
        <f t="shared" si="29"/>
        <v>488.15</v>
      </c>
      <c r="H479" s="37">
        <v>488150</v>
      </c>
      <c r="J479" s="12">
        <f t="shared" ref="J479:J543" si="32">IF(OR(L479=0,L479=""),NA(),L479/1000)</f>
        <v>10.58</v>
      </c>
      <c r="L479" s="37">
        <v>10580</v>
      </c>
      <c r="M479" s="68">
        <f t="shared" si="31"/>
        <v>11.066000000000001</v>
      </c>
      <c r="N479" s="24"/>
    </row>
    <row r="480" spans="1:14">
      <c r="A480" s="10">
        <v>42186</v>
      </c>
      <c r="B480" s="8">
        <f t="shared" si="28"/>
        <v>616.79999999999995</v>
      </c>
      <c r="D480" s="37">
        <v>616800</v>
      </c>
      <c r="E480" s="28">
        <f t="shared" si="27"/>
        <v>611.20000000000005</v>
      </c>
      <c r="F480" s="37">
        <v>611200</v>
      </c>
      <c r="G480" s="78">
        <f t="shared" si="29"/>
        <v>628.27</v>
      </c>
      <c r="H480" s="37">
        <v>628270</v>
      </c>
      <c r="J480" s="12">
        <f t="shared" si="32"/>
        <v>9.3699999999999992</v>
      </c>
      <c r="L480" s="37">
        <v>9370</v>
      </c>
      <c r="M480" s="68">
        <f t="shared" si="31"/>
        <v>10.756</v>
      </c>
      <c r="N480" s="24"/>
    </row>
    <row r="481" spans="1:14">
      <c r="A481" s="10">
        <v>42217</v>
      </c>
      <c r="B481" s="8">
        <f t="shared" si="28"/>
        <v>623.29999999999995</v>
      </c>
      <c r="D481" s="37">
        <v>623300</v>
      </c>
      <c r="E481" s="28">
        <f t="shared" si="27"/>
        <v>621.70000000000005</v>
      </c>
      <c r="F481" s="37">
        <v>621700</v>
      </c>
      <c r="G481" s="77">
        <f t="shared" si="29"/>
        <v>574.14</v>
      </c>
      <c r="H481" s="37">
        <v>574140</v>
      </c>
      <c r="J481" s="12">
        <f t="shared" si="32"/>
        <v>11.74</v>
      </c>
      <c r="L481" s="37">
        <v>11740</v>
      </c>
      <c r="M481" s="68">
        <f t="shared" si="31"/>
        <v>10.24</v>
      </c>
      <c r="N481" s="24"/>
    </row>
    <row r="482" spans="1:14">
      <c r="A482" s="10">
        <v>42248</v>
      </c>
      <c r="B482" s="8">
        <f t="shared" si="28"/>
        <v>631.20000000000005</v>
      </c>
      <c r="D482" s="37">
        <v>631200</v>
      </c>
      <c r="E482" s="28">
        <f t="shared" si="27"/>
        <v>637.9</v>
      </c>
      <c r="F482" s="37">
        <v>637900</v>
      </c>
      <c r="G482" s="77">
        <f t="shared" si="29"/>
        <v>571.99</v>
      </c>
      <c r="H482" s="37">
        <v>571990</v>
      </c>
      <c r="J482" s="12">
        <f t="shared" si="32"/>
        <v>10.14</v>
      </c>
      <c r="L482" s="37">
        <v>10140</v>
      </c>
      <c r="M482" s="68">
        <f t="shared" si="31"/>
        <v>10.036</v>
      </c>
      <c r="N482" s="24"/>
    </row>
    <row r="483" spans="1:14">
      <c r="A483" s="10">
        <v>42278</v>
      </c>
      <c r="B483" s="8">
        <f t="shared" si="28"/>
        <v>639.6</v>
      </c>
      <c r="D483" s="37">
        <v>639600</v>
      </c>
      <c r="E483" s="28">
        <f t="shared" si="27"/>
        <v>631.1</v>
      </c>
      <c r="F483" s="37">
        <v>631100</v>
      </c>
      <c r="G483" s="77">
        <f t="shared" si="29"/>
        <v>625.79999999999995</v>
      </c>
      <c r="H483" s="37">
        <v>625800</v>
      </c>
      <c r="J483" s="12">
        <f t="shared" si="32"/>
        <v>9.3699999999999992</v>
      </c>
      <c r="L483" s="37">
        <v>9370</v>
      </c>
      <c r="M483" s="68">
        <f t="shared" si="31"/>
        <v>10.24</v>
      </c>
      <c r="N483" s="24"/>
    </row>
    <row r="484" spans="1:14">
      <c r="A484" s="10">
        <v>42309</v>
      </c>
      <c r="B484" s="8">
        <f t="shared" si="28"/>
        <v>647.70000000000005</v>
      </c>
      <c r="D484" s="37">
        <v>647700</v>
      </c>
      <c r="E484" s="28">
        <f t="shared" si="27"/>
        <v>651.1</v>
      </c>
      <c r="F484" s="37">
        <v>651100</v>
      </c>
      <c r="G484" s="77">
        <f t="shared" si="29"/>
        <v>671.54</v>
      </c>
      <c r="H484" s="37">
        <v>671540</v>
      </c>
      <c r="J484" s="12">
        <f t="shared" si="32"/>
        <v>9.56</v>
      </c>
      <c r="L484" s="37">
        <v>9560</v>
      </c>
      <c r="M484" s="68">
        <f t="shared" si="31"/>
        <v>9.9060000000000006</v>
      </c>
      <c r="N484" s="24"/>
    </row>
    <row r="485" spans="1:14" ht="14.25" customHeight="1">
      <c r="A485" s="10">
        <v>42339</v>
      </c>
      <c r="B485" s="8">
        <f t="shared" si="28"/>
        <v>655.1</v>
      </c>
      <c r="C485" s="18"/>
      <c r="D485" s="37">
        <v>655100</v>
      </c>
      <c r="E485" s="28">
        <f t="shared" si="27"/>
        <v>663.5</v>
      </c>
      <c r="F485" s="37">
        <v>663500</v>
      </c>
      <c r="G485" s="77">
        <f t="shared" si="29"/>
        <v>901.32</v>
      </c>
      <c r="H485" s="37">
        <v>901320</v>
      </c>
      <c r="J485" s="12">
        <f t="shared" si="32"/>
        <v>10.39</v>
      </c>
      <c r="L485" s="37">
        <v>10390</v>
      </c>
      <c r="M485" s="68">
        <f t="shared" si="31"/>
        <v>10.044</v>
      </c>
      <c r="N485" s="24"/>
    </row>
    <row r="486" spans="1:14">
      <c r="A486" s="10">
        <v>42370</v>
      </c>
      <c r="B486" s="8">
        <f t="shared" si="28"/>
        <v>661.5</v>
      </c>
      <c r="D486" s="37">
        <v>661500</v>
      </c>
      <c r="E486" s="28">
        <f t="shared" si="27"/>
        <v>662.7</v>
      </c>
      <c r="F486" s="37">
        <v>662700</v>
      </c>
      <c r="G486" s="77">
        <f t="shared" si="29"/>
        <v>617.66999999999996</v>
      </c>
      <c r="H486" s="37">
        <v>617670</v>
      </c>
      <c r="J486" s="12">
        <f t="shared" si="32"/>
        <v>10.07</v>
      </c>
      <c r="L486" s="37">
        <v>10070</v>
      </c>
      <c r="M486" s="68">
        <f t="shared" si="31"/>
        <v>10.584</v>
      </c>
      <c r="N486" s="24"/>
    </row>
    <row r="487" spans="1:14">
      <c r="A487" s="10">
        <v>42401</v>
      </c>
      <c r="B487" s="8">
        <f t="shared" ref="B487:B539" si="33">IF(OR(D487=0,D487=""),NA(),D487/1000)</f>
        <v>667.2</v>
      </c>
      <c r="D487" s="37">
        <v>667200</v>
      </c>
      <c r="E487" s="28">
        <f t="shared" si="27"/>
        <v>643.5</v>
      </c>
      <c r="F487" s="37">
        <v>643500</v>
      </c>
      <c r="G487" s="77">
        <f t="shared" si="29"/>
        <v>798.61</v>
      </c>
      <c r="H487" s="37">
        <v>798610</v>
      </c>
      <c r="J487" s="12">
        <f t="shared" si="32"/>
        <v>10.83</v>
      </c>
      <c r="L487" s="37">
        <v>10830</v>
      </c>
      <c r="M487" s="68">
        <f t="shared" si="31"/>
        <v>10.933999999999999</v>
      </c>
      <c r="N487" s="24"/>
    </row>
    <row r="488" spans="1:14">
      <c r="A488" s="10">
        <v>42430</v>
      </c>
      <c r="B488" s="8">
        <f t="shared" si="33"/>
        <v>672.1</v>
      </c>
      <c r="D488" s="37">
        <v>672100</v>
      </c>
      <c r="E488" s="28">
        <f t="shared" si="27"/>
        <v>675.7</v>
      </c>
      <c r="F488" s="37">
        <v>675700</v>
      </c>
      <c r="G488" s="77">
        <f t="shared" si="29"/>
        <v>757.35</v>
      </c>
      <c r="H488" s="37">
        <v>757350</v>
      </c>
      <c r="J488" s="2">
        <f t="shared" si="32"/>
        <v>12.07</v>
      </c>
      <c r="L488" s="37">
        <v>12070</v>
      </c>
      <c r="M488" s="68">
        <f t="shared" si="31"/>
        <v>11.198</v>
      </c>
      <c r="N488" s="24"/>
    </row>
    <row r="489" spans="1:14">
      <c r="A489" s="10">
        <v>42461</v>
      </c>
      <c r="B489" s="8">
        <f t="shared" si="33"/>
        <v>676.7</v>
      </c>
      <c r="D489" s="37">
        <v>676700</v>
      </c>
      <c r="E489" s="28">
        <f t="shared" si="27"/>
        <v>681.3</v>
      </c>
      <c r="F489" s="37">
        <v>681300</v>
      </c>
      <c r="G489" s="77">
        <f t="shared" si="29"/>
        <v>610.5</v>
      </c>
      <c r="H489" s="37">
        <v>610500</v>
      </c>
      <c r="J489" s="2">
        <f t="shared" si="32"/>
        <v>11.31</v>
      </c>
      <c r="L489" s="37">
        <v>11310</v>
      </c>
      <c r="M489" s="68">
        <f t="shared" si="31"/>
        <v>11.37</v>
      </c>
      <c r="N489" s="24"/>
    </row>
    <row r="490" spans="1:14">
      <c r="A490" s="10">
        <v>42491</v>
      </c>
      <c r="B490" s="8">
        <f t="shared" si="33"/>
        <v>680.4</v>
      </c>
      <c r="D490" s="37">
        <v>680400</v>
      </c>
      <c r="E490" s="28">
        <f t="shared" si="27"/>
        <v>678.1</v>
      </c>
      <c r="F490" s="37">
        <v>678100</v>
      </c>
      <c r="G490" s="77">
        <f t="shared" si="29"/>
        <v>541.28</v>
      </c>
      <c r="H490" s="37">
        <v>541280</v>
      </c>
      <c r="J490" s="2">
        <f t="shared" si="32"/>
        <v>11.71</v>
      </c>
      <c r="L490" s="37">
        <v>11710</v>
      </c>
      <c r="M490" s="68">
        <f t="shared" si="31"/>
        <v>11.318</v>
      </c>
      <c r="N490" s="24"/>
    </row>
    <row r="491" spans="1:14">
      <c r="A491" s="10">
        <v>42522</v>
      </c>
      <c r="B491" s="8">
        <f t="shared" si="33"/>
        <v>684.2</v>
      </c>
      <c r="D491" s="37">
        <v>684200</v>
      </c>
      <c r="E491" s="28">
        <f t="shared" si="27"/>
        <v>695.3</v>
      </c>
      <c r="F491" s="37">
        <v>695300</v>
      </c>
      <c r="G491" s="78">
        <f t="shared" si="29"/>
        <v>555.07000000000005</v>
      </c>
      <c r="H491" s="37">
        <v>555070</v>
      </c>
      <c r="J491" s="2">
        <f t="shared" si="32"/>
        <v>10.93</v>
      </c>
      <c r="L491" s="37">
        <v>10930</v>
      </c>
      <c r="M491" s="68">
        <f t="shared" si="31"/>
        <v>11.59</v>
      </c>
      <c r="N491" s="24"/>
    </row>
    <row r="492" spans="1:14">
      <c r="A492" s="10">
        <v>42552</v>
      </c>
      <c r="B492" s="8">
        <f t="shared" si="33"/>
        <v>688.3</v>
      </c>
      <c r="D492" s="37">
        <v>688300</v>
      </c>
      <c r="E492" s="28">
        <f t="shared" si="27"/>
        <v>691.2</v>
      </c>
      <c r="F492" s="37">
        <v>691200</v>
      </c>
      <c r="G492" s="77">
        <f t="shared" si="29"/>
        <v>715.78</v>
      </c>
      <c r="H492" s="37">
        <v>715780</v>
      </c>
      <c r="J492" s="2">
        <f t="shared" si="32"/>
        <v>10.57</v>
      </c>
      <c r="L492" s="37">
        <v>10570</v>
      </c>
      <c r="M492" s="68">
        <f t="shared" si="31"/>
        <v>11.664</v>
      </c>
      <c r="N492" s="24"/>
    </row>
    <row r="493" spans="1:14">
      <c r="A493" s="10">
        <v>42583</v>
      </c>
      <c r="B493" s="8">
        <f t="shared" si="33"/>
        <v>692.7</v>
      </c>
      <c r="D493" s="37">
        <v>692700</v>
      </c>
      <c r="E493" s="28">
        <f t="shared" si="27"/>
        <v>687.5</v>
      </c>
      <c r="F493" s="37">
        <v>687500</v>
      </c>
      <c r="G493" s="77">
        <f t="shared" si="29"/>
        <v>632.14</v>
      </c>
      <c r="H493" s="37">
        <v>632140</v>
      </c>
      <c r="J493" s="2">
        <f t="shared" si="32"/>
        <v>13.43</v>
      </c>
      <c r="L493" s="37">
        <v>13430</v>
      </c>
      <c r="M493" s="68">
        <f t="shared" si="31"/>
        <v>11.54</v>
      </c>
      <c r="N493" s="24"/>
    </row>
    <row r="494" spans="1:14">
      <c r="A494" s="10">
        <v>42614</v>
      </c>
      <c r="B494" s="8">
        <f t="shared" si="33"/>
        <v>697.7</v>
      </c>
      <c r="D494" s="37">
        <v>697700</v>
      </c>
      <c r="E494" s="28">
        <f t="shared" si="27"/>
        <v>716.6</v>
      </c>
      <c r="F494" s="37">
        <v>716600</v>
      </c>
      <c r="G494" s="77">
        <f t="shared" si="29"/>
        <v>647.04</v>
      </c>
      <c r="H494" s="37">
        <v>647040</v>
      </c>
      <c r="J494" s="12">
        <f t="shared" si="32"/>
        <v>11.68</v>
      </c>
      <c r="L494" s="37">
        <v>11680</v>
      </c>
      <c r="M494" s="68">
        <f t="shared" si="31"/>
        <v>11.587999999999999</v>
      </c>
      <c r="N494" s="24"/>
    </row>
    <row r="495" spans="1:14">
      <c r="A495" s="10">
        <v>42644</v>
      </c>
      <c r="B495" s="8">
        <f t="shared" si="33"/>
        <v>702.5</v>
      </c>
      <c r="D495" s="37">
        <v>702500</v>
      </c>
      <c r="E495" s="28">
        <f t="shared" si="27"/>
        <v>706.8</v>
      </c>
      <c r="F495" s="37">
        <v>706800</v>
      </c>
      <c r="G495" s="77">
        <f t="shared" si="29"/>
        <v>695.92</v>
      </c>
      <c r="H495" s="37">
        <v>695920</v>
      </c>
      <c r="J495" s="12">
        <f t="shared" si="32"/>
        <v>11.09</v>
      </c>
      <c r="L495" s="37">
        <v>11090</v>
      </c>
      <c r="M495" s="68">
        <f t="shared" si="31"/>
        <v>11.816000000000001</v>
      </c>
      <c r="N495" s="24"/>
    </row>
    <row r="496" spans="1:14">
      <c r="A496" s="10">
        <v>42675</v>
      </c>
      <c r="B496" s="8">
        <f t="shared" si="33"/>
        <v>707</v>
      </c>
      <c r="D496" s="37">
        <v>707000</v>
      </c>
      <c r="E496" s="28">
        <f t="shared" si="27"/>
        <v>701.4</v>
      </c>
      <c r="F496" s="37">
        <v>701400</v>
      </c>
      <c r="G496" s="77">
        <f t="shared" si="29"/>
        <v>721.83</v>
      </c>
      <c r="H496" s="37">
        <v>721830</v>
      </c>
      <c r="J496" s="12">
        <f t="shared" si="32"/>
        <v>11.17</v>
      </c>
      <c r="L496" s="37">
        <v>11170</v>
      </c>
      <c r="M496" s="68">
        <f t="shared" si="31"/>
        <v>11.066000000000001</v>
      </c>
      <c r="N496" s="24"/>
    </row>
    <row r="497" spans="1:14">
      <c r="A497" s="10">
        <v>42705</v>
      </c>
      <c r="B497" s="8">
        <f t="shared" si="33"/>
        <v>710.8</v>
      </c>
      <c r="D497" s="37">
        <v>710800</v>
      </c>
      <c r="E497" s="28">
        <f t="shared" si="27"/>
        <v>712.4</v>
      </c>
      <c r="F497" s="37">
        <v>712400</v>
      </c>
      <c r="G497" s="77">
        <f t="shared" si="29"/>
        <v>976.15</v>
      </c>
      <c r="H497" s="37">
        <v>976150</v>
      </c>
      <c r="J497" s="12">
        <f t="shared" si="32"/>
        <v>11.71</v>
      </c>
      <c r="L497" s="37">
        <v>11710</v>
      </c>
      <c r="M497" s="68">
        <f t="shared" si="31"/>
        <v>11.122</v>
      </c>
      <c r="N497" s="24"/>
    </row>
    <row r="498" spans="1:14">
      <c r="A498" s="10">
        <v>42736</v>
      </c>
      <c r="B498" s="8">
        <f t="shared" si="33"/>
        <v>714.4</v>
      </c>
      <c r="D498" s="37">
        <v>714400</v>
      </c>
      <c r="E498" s="28">
        <f t="shared" si="27"/>
        <v>707.9</v>
      </c>
      <c r="F498" s="37">
        <v>707900</v>
      </c>
      <c r="G498" s="77">
        <f t="shared" si="29"/>
        <v>723.99</v>
      </c>
      <c r="H498" s="37">
        <v>723990</v>
      </c>
      <c r="J498" s="12">
        <f t="shared" si="32"/>
        <v>9.68</v>
      </c>
      <c r="L498" s="37">
        <v>9680</v>
      </c>
      <c r="M498" s="68">
        <f t="shared" si="31"/>
        <v>11.242000000000001</v>
      </c>
      <c r="N498" s="24"/>
    </row>
    <row r="499" spans="1:14">
      <c r="A499" s="10">
        <v>42767</v>
      </c>
      <c r="B499" s="8">
        <f t="shared" si="33"/>
        <v>718</v>
      </c>
      <c r="D499" s="37">
        <v>718000</v>
      </c>
      <c r="E499" s="28">
        <f t="shared" si="27"/>
        <v>730.7</v>
      </c>
      <c r="F499" s="37">
        <v>730700</v>
      </c>
      <c r="G499" s="77">
        <f t="shared" si="29"/>
        <v>787.58</v>
      </c>
      <c r="H499" s="37">
        <v>787580</v>
      </c>
      <c r="J499" s="12">
        <f t="shared" si="32"/>
        <v>11.96</v>
      </c>
      <c r="L499" s="37">
        <v>11960</v>
      </c>
      <c r="M499" s="68">
        <f t="shared" si="31"/>
        <v>11.172000000000001</v>
      </c>
      <c r="N499" s="24"/>
    </row>
    <row r="500" spans="1:14">
      <c r="A500" s="10">
        <v>42795</v>
      </c>
      <c r="B500" s="8">
        <f t="shared" si="33"/>
        <v>722</v>
      </c>
      <c r="D500" s="37">
        <v>722000</v>
      </c>
      <c r="E500" s="28">
        <f t="shared" si="27"/>
        <v>711.2</v>
      </c>
      <c r="F500" s="37">
        <v>711200</v>
      </c>
      <c r="G500" s="77">
        <f t="shared" si="29"/>
        <v>772.23</v>
      </c>
      <c r="H500" s="37">
        <v>772230</v>
      </c>
      <c r="J500" s="12">
        <f t="shared" si="32"/>
        <v>11.69</v>
      </c>
      <c r="L500" s="37">
        <v>11690</v>
      </c>
      <c r="M500" s="68">
        <f t="shared" si="31"/>
        <v>10.942</v>
      </c>
      <c r="N500" s="24"/>
    </row>
    <row r="501" spans="1:14">
      <c r="A501" s="10">
        <v>42826</v>
      </c>
      <c r="B501" s="8">
        <f t="shared" si="33"/>
        <v>726.5</v>
      </c>
      <c r="D501" s="37">
        <v>726500</v>
      </c>
      <c r="E501" s="28">
        <f t="shared" si="27"/>
        <v>755.4</v>
      </c>
      <c r="F501" s="37">
        <v>755400</v>
      </c>
      <c r="G501" s="77">
        <f t="shared" si="29"/>
        <v>700.01</v>
      </c>
      <c r="H501" s="37">
        <v>700010</v>
      </c>
      <c r="J501" s="12">
        <f t="shared" si="32"/>
        <v>10.82</v>
      </c>
      <c r="L501" s="37">
        <v>10820</v>
      </c>
      <c r="M501" s="68">
        <f t="shared" si="31"/>
        <v>10.872</v>
      </c>
      <c r="N501" s="24"/>
    </row>
    <row r="502" spans="1:14">
      <c r="A502" s="10">
        <v>42856</v>
      </c>
      <c r="B502" s="8">
        <f t="shared" si="33"/>
        <v>730.8</v>
      </c>
      <c r="D502" s="37">
        <v>730800</v>
      </c>
      <c r="E502" s="28">
        <f t="shared" si="27"/>
        <v>729.4</v>
      </c>
      <c r="F502" s="37">
        <v>729400</v>
      </c>
      <c r="G502" s="77">
        <f t="shared" si="29"/>
        <v>579.09</v>
      </c>
      <c r="H502" s="37">
        <v>579090</v>
      </c>
      <c r="J502" s="12">
        <f t="shared" si="32"/>
        <v>10.56</v>
      </c>
      <c r="L502" s="37">
        <v>10560</v>
      </c>
      <c r="M502" s="68">
        <f t="shared" si="31"/>
        <v>10.132</v>
      </c>
      <c r="N502" s="24"/>
    </row>
    <row r="503" spans="1:14">
      <c r="A503" s="10">
        <v>42887</v>
      </c>
      <c r="B503" s="8">
        <f t="shared" si="33"/>
        <v>734.8</v>
      </c>
      <c r="D503" s="37">
        <v>734800</v>
      </c>
      <c r="E503" s="28">
        <f t="shared" si="27"/>
        <v>728.8</v>
      </c>
      <c r="F503" s="37">
        <v>728800</v>
      </c>
      <c r="G503" s="78">
        <f t="shared" si="29"/>
        <v>606.01</v>
      </c>
      <c r="H503" s="37">
        <v>606010</v>
      </c>
      <c r="J503" s="12">
        <f t="shared" si="32"/>
        <v>9.33</v>
      </c>
      <c r="L503" s="37">
        <v>9330</v>
      </c>
      <c r="M503" s="68">
        <f t="shared" si="31"/>
        <v>9.8439999999999994</v>
      </c>
      <c r="N503" s="24"/>
    </row>
    <row r="504" spans="1:14">
      <c r="A504" s="10">
        <v>42917</v>
      </c>
      <c r="B504" s="8">
        <f t="shared" si="33"/>
        <v>738.2</v>
      </c>
      <c r="D504" s="37">
        <v>738200</v>
      </c>
      <c r="E504" s="28">
        <f t="shared" si="27"/>
        <v>742.5</v>
      </c>
      <c r="F504" s="37">
        <v>742500</v>
      </c>
      <c r="G504" s="77">
        <f t="shared" si="29"/>
        <v>746.41</v>
      </c>
      <c r="H504" s="37">
        <v>746410</v>
      </c>
      <c r="J504" s="12">
        <f t="shared" si="32"/>
        <v>8.26</v>
      </c>
      <c r="L504" s="37">
        <v>8260</v>
      </c>
      <c r="M504" s="68">
        <f t="shared" si="31"/>
        <v>9.6780000000000008</v>
      </c>
      <c r="N504" s="24"/>
    </row>
    <row r="505" spans="1:14">
      <c r="A505" s="10">
        <v>42948</v>
      </c>
      <c r="B505" s="8">
        <f t="shared" si="33"/>
        <v>741</v>
      </c>
      <c r="D505" s="37">
        <v>741000</v>
      </c>
      <c r="E505" s="28">
        <f t="shared" si="27"/>
        <v>748.6</v>
      </c>
      <c r="F505" s="37">
        <v>748600</v>
      </c>
      <c r="G505" s="77">
        <f t="shared" si="29"/>
        <v>702.9</v>
      </c>
      <c r="H505" s="37">
        <v>702900</v>
      </c>
      <c r="J505" s="12">
        <f t="shared" si="32"/>
        <v>10.25</v>
      </c>
      <c r="L505" s="37">
        <v>10250</v>
      </c>
      <c r="M505" s="68">
        <f t="shared" si="31"/>
        <v>9.3260000000000005</v>
      </c>
      <c r="N505" s="24"/>
    </row>
    <row r="506" spans="1:14">
      <c r="A506" s="10">
        <v>42979</v>
      </c>
      <c r="B506" s="8">
        <f t="shared" si="33"/>
        <v>743.5</v>
      </c>
      <c r="D506" s="37">
        <v>743500</v>
      </c>
      <c r="E506" s="28">
        <f t="shared" si="27"/>
        <v>743.4</v>
      </c>
      <c r="F506" s="37">
        <v>743400</v>
      </c>
      <c r="G506" s="77">
        <f t="shared" si="29"/>
        <v>663.59</v>
      </c>
      <c r="H506" s="37">
        <v>663590</v>
      </c>
      <c r="J506" s="12">
        <f t="shared" si="32"/>
        <v>9.99</v>
      </c>
      <c r="L506" s="37">
        <v>9990</v>
      </c>
      <c r="M506" s="68">
        <f t="shared" si="31"/>
        <v>9.2880000000000003</v>
      </c>
      <c r="N506" s="24"/>
    </row>
    <row r="507" spans="1:14">
      <c r="A507" s="10">
        <v>43009</v>
      </c>
      <c r="B507" s="8">
        <f t="shared" si="33"/>
        <v>746.2</v>
      </c>
      <c r="D507" s="37">
        <v>746200</v>
      </c>
      <c r="E507" s="28">
        <f t="shared" ref="E507:E536" si="34">F507/1000</f>
        <v>756.8</v>
      </c>
      <c r="F507" s="37">
        <v>756800</v>
      </c>
      <c r="G507" s="77">
        <f t="shared" si="29"/>
        <v>741.36</v>
      </c>
      <c r="H507" s="37">
        <v>741360</v>
      </c>
      <c r="J507" s="12">
        <f t="shared" si="32"/>
        <v>8.8000000000000007</v>
      </c>
      <c r="L507" s="37">
        <v>8800</v>
      </c>
      <c r="M507" s="68">
        <f t="shared" si="31"/>
        <v>9.4920000000000009</v>
      </c>
      <c r="N507" s="24"/>
    </row>
    <row r="508" spans="1:14">
      <c r="A508" s="10">
        <v>43040</v>
      </c>
      <c r="B508" s="8">
        <f t="shared" si="33"/>
        <v>749.5</v>
      </c>
      <c r="D508" s="37">
        <v>749500</v>
      </c>
      <c r="E508" s="28">
        <f t="shared" si="34"/>
        <v>753.4</v>
      </c>
      <c r="F508" s="37">
        <v>753400</v>
      </c>
      <c r="G508" s="77">
        <f t="shared" si="29"/>
        <v>777.09</v>
      </c>
      <c r="H508" s="37">
        <v>777090</v>
      </c>
      <c r="J508" s="12">
        <f t="shared" si="32"/>
        <v>9.14</v>
      </c>
      <c r="L508" s="37">
        <v>9140</v>
      </c>
      <c r="M508" s="68">
        <f t="shared" si="31"/>
        <v>9.266</v>
      </c>
      <c r="N508" s="24"/>
    </row>
    <row r="509" spans="1:14">
      <c r="A509" s="10">
        <v>43070</v>
      </c>
      <c r="B509" s="8">
        <f t="shared" si="33"/>
        <v>753.1</v>
      </c>
      <c r="D509" s="37">
        <v>753100</v>
      </c>
      <c r="E509" s="28">
        <f t="shared" si="34"/>
        <v>742.6</v>
      </c>
      <c r="F509" s="37">
        <v>742600</v>
      </c>
      <c r="G509" s="77">
        <f t="shared" si="29"/>
        <v>1015.04</v>
      </c>
      <c r="H509" s="37">
        <v>1015040</v>
      </c>
      <c r="J509" s="12">
        <f t="shared" si="32"/>
        <v>9.2799999999999994</v>
      </c>
      <c r="L509" s="37">
        <v>9280</v>
      </c>
      <c r="M509" s="68">
        <f t="shared" si="31"/>
        <v>9.1379999999999999</v>
      </c>
      <c r="N509" s="24"/>
    </row>
    <row r="510" spans="1:14">
      <c r="A510" s="10">
        <v>43101</v>
      </c>
      <c r="B510" s="8">
        <f t="shared" si="33"/>
        <v>756.8</v>
      </c>
      <c r="D510" s="37">
        <v>756800</v>
      </c>
      <c r="E510" s="28">
        <f t="shared" si="34"/>
        <v>767.8</v>
      </c>
      <c r="F510" s="37">
        <v>767800</v>
      </c>
      <c r="G510" s="77">
        <f t="shared" si="29"/>
        <v>702.58</v>
      </c>
      <c r="H510" s="37">
        <v>702580</v>
      </c>
      <c r="J510" s="12">
        <f t="shared" si="32"/>
        <v>9.1199999999999992</v>
      </c>
      <c r="L510" s="37">
        <v>9120</v>
      </c>
      <c r="M510" s="68">
        <f t="shared" si="31"/>
        <v>9.5760000000000005</v>
      </c>
      <c r="N510" s="24"/>
    </row>
    <row r="511" spans="1:14">
      <c r="A511" s="10">
        <v>43132</v>
      </c>
      <c r="B511" s="8">
        <f t="shared" si="33"/>
        <v>759.9</v>
      </c>
      <c r="D511" s="37">
        <v>759900</v>
      </c>
      <c r="E511" s="28">
        <f t="shared" si="34"/>
        <v>754.8</v>
      </c>
      <c r="F511" s="37">
        <v>754800</v>
      </c>
      <c r="G511" s="77">
        <f t="shared" si="29"/>
        <v>914.53</v>
      </c>
      <c r="H511" s="37">
        <v>914530</v>
      </c>
      <c r="J511" s="12">
        <f t="shared" si="32"/>
        <v>9.35</v>
      </c>
      <c r="L511" s="37">
        <v>9350</v>
      </c>
      <c r="M511" s="68">
        <f t="shared" si="31"/>
        <v>9.6259999999999994</v>
      </c>
      <c r="N511" s="24"/>
    </row>
    <row r="512" spans="1:14">
      <c r="A512" s="10">
        <v>43160</v>
      </c>
      <c r="B512" s="8">
        <f t="shared" si="33"/>
        <v>762.6</v>
      </c>
      <c r="D512" s="37">
        <v>762600</v>
      </c>
      <c r="E512" s="28">
        <f t="shared" si="34"/>
        <v>776.6</v>
      </c>
      <c r="F512" s="37">
        <v>776600</v>
      </c>
      <c r="G512" s="77">
        <f t="shared" si="29"/>
        <v>872.35</v>
      </c>
      <c r="H512" s="37">
        <v>872350</v>
      </c>
      <c r="J512" s="12">
        <f t="shared" si="32"/>
        <v>10.99</v>
      </c>
      <c r="L512" s="37">
        <v>10990</v>
      </c>
      <c r="M512" s="68">
        <f t="shared" si="31"/>
        <v>9.6419999999999995</v>
      </c>
    </row>
    <row r="513" spans="1:22">
      <c r="A513" s="10">
        <v>43191</v>
      </c>
      <c r="B513" s="8">
        <f t="shared" si="33"/>
        <v>764.6</v>
      </c>
      <c r="D513" s="37">
        <v>764600</v>
      </c>
      <c r="E513" s="28">
        <f t="shared" si="34"/>
        <v>764.8</v>
      </c>
      <c r="F513" s="37">
        <v>764800</v>
      </c>
      <c r="G513" s="77">
        <f t="shared" si="29"/>
        <v>679.78</v>
      </c>
      <c r="H513" s="37">
        <v>679780</v>
      </c>
      <c r="J513" s="12">
        <f t="shared" si="32"/>
        <v>9.39</v>
      </c>
      <c r="L513" s="37">
        <v>9390</v>
      </c>
      <c r="M513" s="68">
        <f t="shared" si="31"/>
        <v>9.6120000000000001</v>
      </c>
      <c r="O513" s="75">
        <v>43862</v>
      </c>
      <c r="P513" s="71" t="s">
        <v>43</v>
      </c>
    </row>
    <row r="514" spans="1:22">
      <c r="A514" s="10">
        <v>43221</v>
      </c>
      <c r="B514" s="8">
        <f t="shared" si="33"/>
        <v>766.2</v>
      </c>
      <c r="D514" s="37">
        <v>766200</v>
      </c>
      <c r="E514" s="28">
        <f t="shared" si="34"/>
        <v>758.2</v>
      </c>
      <c r="F514" s="37">
        <v>758200</v>
      </c>
      <c r="G514" s="77">
        <f t="shared" si="29"/>
        <v>609.45000000000005</v>
      </c>
      <c r="H514" s="37">
        <v>609450</v>
      </c>
      <c r="J514" s="12">
        <f t="shared" si="32"/>
        <v>9.36</v>
      </c>
      <c r="L514" s="37">
        <v>9360</v>
      </c>
      <c r="M514" s="68">
        <f t="shared" si="31"/>
        <v>9.4039999999999999</v>
      </c>
    </row>
    <row r="515" spans="1:22" ht="12.75" customHeight="1">
      <c r="A515" s="10">
        <v>43252</v>
      </c>
      <c r="B515" s="8">
        <f t="shared" si="33"/>
        <v>767.7</v>
      </c>
      <c r="D515" s="37">
        <v>767700</v>
      </c>
      <c r="E515" s="28">
        <f t="shared" si="34"/>
        <v>770.7</v>
      </c>
      <c r="F515" s="37">
        <v>770700</v>
      </c>
      <c r="G515" s="78">
        <f t="shared" si="29"/>
        <v>646.65</v>
      </c>
      <c r="H515" s="37">
        <v>646650</v>
      </c>
      <c r="J515" s="12">
        <f t="shared" si="32"/>
        <v>8.9700000000000006</v>
      </c>
      <c r="L515" s="37">
        <v>8970</v>
      </c>
      <c r="M515" s="68">
        <f t="shared" si="31"/>
        <v>9.2899999999999991</v>
      </c>
      <c r="O515" s="97" t="s">
        <v>44</v>
      </c>
      <c r="P515" s="97"/>
      <c r="Q515" s="97"/>
      <c r="R515" s="97"/>
      <c r="S515" s="97"/>
      <c r="T515" s="97"/>
      <c r="U515" s="97"/>
      <c r="V515" s="97"/>
    </row>
    <row r="516" spans="1:22">
      <c r="A516" s="10">
        <v>43282</v>
      </c>
      <c r="B516" s="8">
        <f t="shared" si="33"/>
        <v>769.3</v>
      </c>
      <c r="D516" s="37">
        <v>769300</v>
      </c>
      <c r="E516" s="28">
        <f t="shared" si="34"/>
        <v>770.3</v>
      </c>
      <c r="F516" s="37">
        <v>770300</v>
      </c>
      <c r="G516" s="77">
        <f t="shared" si="29"/>
        <v>774.36</v>
      </c>
      <c r="H516" s="37">
        <v>774360</v>
      </c>
      <c r="J516" s="12">
        <f t="shared" si="32"/>
        <v>8.31</v>
      </c>
      <c r="L516" s="37">
        <v>8310</v>
      </c>
      <c r="M516" s="68">
        <f t="shared" si="31"/>
        <v>9.11</v>
      </c>
      <c r="O516" s="97"/>
      <c r="P516" s="97"/>
      <c r="Q516" s="97"/>
      <c r="R516" s="97"/>
      <c r="S516" s="97"/>
      <c r="T516" s="97"/>
      <c r="U516" s="97"/>
      <c r="V516" s="97"/>
    </row>
    <row r="517" spans="1:22">
      <c r="A517" s="10">
        <v>43313</v>
      </c>
      <c r="B517" s="8">
        <f t="shared" si="33"/>
        <v>771.3</v>
      </c>
      <c r="D517" s="37">
        <v>771300</v>
      </c>
      <c r="E517" s="28">
        <f t="shared" si="34"/>
        <v>783.7</v>
      </c>
      <c r="F517" s="37">
        <v>783700</v>
      </c>
      <c r="G517" s="77">
        <f t="shared" si="29"/>
        <v>741.71</v>
      </c>
      <c r="H517" s="37">
        <v>741710</v>
      </c>
      <c r="J517" s="12">
        <f t="shared" si="32"/>
        <v>10.42</v>
      </c>
      <c r="L517" s="37">
        <v>10420</v>
      </c>
      <c r="M517" s="68">
        <f t="shared" si="31"/>
        <v>8.7799999999999994</v>
      </c>
      <c r="O517" s="97"/>
      <c r="P517" s="97"/>
      <c r="Q517" s="97"/>
      <c r="R517" s="97"/>
      <c r="S517" s="97"/>
      <c r="T517" s="97"/>
      <c r="U517" s="97"/>
      <c r="V517" s="97"/>
    </row>
    <row r="518" spans="1:22">
      <c r="A518" s="10">
        <v>43344</v>
      </c>
      <c r="B518" s="8">
        <f t="shared" si="33"/>
        <v>773.3</v>
      </c>
      <c r="D518" s="37">
        <v>773300</v>
      </c>
      <c r="E518" s="28">
        <f t="shared" si="34"/>
        <v>771.9</v>
      </c>
      <c r="F518" s="37">
        <v>771900</v>
      </c>
      <c r="G518" s="77">
        <f t="shared" si="29"/>
        <v>690.19</v>
      </c>
      <c r="H518" s="37">
        <v>690190</v>
      </c>
      <c r="J518" s="12">
        <f t="shared" si="32"/>
        <v>8.49</v>
      </c>
      <c r="L518" s="37">
        <v>8490</v>
      </c>
      <c r="M518" s="68">
        <f t="shared" si="31"/>
        <v>8.468</v>
      </c>
    </row>
    <row r="519" spans="1:22">
      <c r="A519" s="10">
        <v>43374</v>
      </c>
      <c r="B519" s="8">
        <f t="shared" si="33"/>
        <v>774.8</v>
      </c>
      <c r="D519" s="37">
        <v>774800</v>
      </c>
      <c r="E519" s="28">
        <f t="shared" si="34"/>
        <v>776.2</v>
      </c>
      <c r="F519" s="37">
        <v>776200</v>
      </c>
      <c r="G519" s="77">
        <f t="shared" ref="G519:G551" si="35">H519/1000</f>
        <v>753.96</v>
      </c>
      <c r="H519" s="37">
        <v>753960</v>
      </c>
      <c r="J519" s="12">
        <f t="shared" si="32"/>
        <v>7.71</v>
      </c>
      <c r="L519" s="37">
        <v>7710</v>
      </c>
      <c r="M519" s="68">
        <f t="shared" si="31"/>
        <v>8.4359999999999999</v>
      </c>
      <c r="O519" s="97" t="s">
        <v>54</v>
      </c>
      <c r="P519" s="97"/>
      <c r="Q519" s="97"/>
      <c r="R519" s="97"/>
      <c r="S519" s="97"/>
      <c r="T519" s="97"/>
      <c r="U519" s="97"/>
      <c r="V519" s="97"/>
    </row>
    <row r="520" spans="1:22">
      <c r="A520" s="10">
        <v>43405</v>
      </c>
      <c r="B520" s="8">
        <f t="shared" si="33"/>
        <v>775.7</v>
      </c>
      <c r="D520" s="37">
        <v>775700</v>
      </c>
      <c r="E520" s="28">
        <f t="shared" si="34"/>
        <v>770.4</v>
      </c>
      <c r="F520" s="37">
        <v>770400</v>
      </c>
      <c r="G520" s="77">
        <f t="shared" si="35"/>
        <v>802.16</v>
      </c>
      <c r="H520" s="37">
        <v>802160</v>
      </c>
      <c r="J520" s="12">
        <f t="shared" si="32"/>
        <v>7.41</v>
      </c>
      <c r="L520" s="37">
        <v>7410</v>
      </c>
      <c r="M520" s="68">
        <f t="shared" si="31"/>
        <v>7.95</v>
      </c>
      <c r="O520" s="97"/>
      <c r="P520" s="97"/>
      <c r="Q520" s="97"/>
      <c r="R520" s="97"/>
      <c r="S520" s="97"/>
      <c r="T520" s="97"/>
      <c r="U520" s="97"/>
      <c r="V520" s="97"/>
    </row>
    <row r="521" spans="1:22">
      <c r="A521" s="10">
        <v>43435</v>
      </c>
      <c r="B521" s="8">
        <f t="shared" si="33"/>
        <v>776.2</v>
      </c>
      <c r="D521" s="37">
        <v>776200</v>
      </c>
      <c r="E521" s="28">
        <f t="shared" si="34"/>
        <v>779.8</v>
      </c>
      <c r="F521" s="37">
        <v>779800</v>
      </c>
      <c r="G521" s="77">
        <f t="shared" si="35"/>
        <v>1057.9000000000001</v>
      </c>
      <c r="H521" s="37">
        <v>1057900</v>
      </c>
      <c r="J521" s="12">
        <f t="shared" si="32"/>
        <v>8.15</v>
      </c>
      <c r="L521" s="37">
        <v>8150</v>
      </c>
      <c r="M521" s="68">
        <f t="shared" si="31"/>
        <v>7.9720000000000004</v>
      </c>
    </row>
    <row r="522" spans="1:22">
      <c r="A522" s="10">
        <v>43466</v>
      </c>
      <c r="B522" s="12">
        <f t="shared" si="33"/>
        <v>776.8</v>
      </c>
      <c r="D522" s="37">
        <v>776800</v>
      </c>
      <c r="E522" s="28">
        <f t="shared" si="34"/>
        <v>785.6</v>
      </c>
      <c r="F522" s="37">
        <v>785600</v>
      </c>
      <c r="G522" s="77">
        <f t="shared" si="35"/>
        <v>731.13</v>
      </c>
      <c r="H522" s="37">
        <v>731130</v>
      </c>
      <c r="J522" s="12">
        <f t="shared" si="32"/>
        <v>7.99</v>
      </c>
      <c r="L522" s="37">
        <v>7990</v>
      </c>
      <c r="M522" s="68">
        <f t="shared" si="31"/>
        <v>8.2859999999999996</v>
      </c>
    </row>
    <row r="523" spans="1:22">
      <c r="A523" s="10">
        <f>EDATE(A522,1)</f>
        <v>43497</v>
      </c>
      <c r="B523" s="12">
        <f t="shared" si="33"/>
        <v>778.1</v>
      </c>
      <c r="D523" s="37">
        <v>778100</v>
      </c>
      <c r="E523" s="28">
        <f t="shared" si="34"/>
        <v>788.1</v>
      </c>
      <c r="F523" s="37">
        <v>788100</v>
      </c>
      <c r="G523" s="77">
        <f t="shared" si="35"/>
        <v>927.24</v>
      </c>
      <c r="H523" s="37">
        <v>927240</v>
      </c>
      <c r="J523" s="12">
        <f t="shared" si="32"/>
        <v>8.6</v>
      </c>
      <c r="L523" s="37">
        <v>8600</v>
      </c>
      <c r="M523" s="68">
        <f t="shared" ref="M523" si="36">IF(ISNUMBER(L525),AVERAGE(L521:L525)/1000,NA())</f>
        <v>8.36</v>
      </c>
    </row>
    <row r="524" spans="1:22">
      <c r="A524" s="10">
        <f t="shared" ref="A524:A560" si="37">EDATE(A523,1)</f>
        <v>43525</v>
      </c>
      <c r="B524" s="12">
        <f t="shared" si="33"/>
        <v>780.5</v>
      </c>
      <c r="D524" s="37">
        <v>780500</v>
      </c>
      <c r="E524" s="28">
        <f t="shared" si="34"/>
        <v>768.2</v>
      </c>
      <c r="F524" s="37">
        <v>768200</v>
      </c>
      <c r="G524" s="77">
        <f t="shared" si="35"/>
        <v>836.35</v>
      </c>
      <c r="H524" s="37">
        <v>836350</v>
      </c>
      <c r="J524" s="12">
        <f t="shared" si="32"/>
        <v>9.2799999999999994</v>
      </c>
      <c r="L524" s="37">
        <v>9280</v>
      </c>
      <c r="M524" s="68">
        <f t="shared" ref="M524:M560" si="38">IF(ISNUMBER(L526),AVERAGE(L522:L526)/1000,NA())</f>
        <v>8.6679999999999993</v>
      </c>
    </row>
    <row r="525" spans="1:22">
      <c r="A525" s="10">
        <f t="shared" si="37"/>
        <v>43556</v>
      </c>
      <c r="B525" s="12">
        <f t="shared" si="33"/>
        <v>784.1</v>
      </c>
      <c r="D525" s="37">
        <v>784100</v>
      </c>
      <c r="E525" s="28">
        <f t="shared" si="34"/>
        <v>767.4</v>
      </c>
      <c r="F525" s="37">
        <v>767400</v>
      </c>
      <c r="G525" s="77">
        <f t="shared" si="35"/>
        <v>700.37</v>
      </c>
      <c r="H525" s="37">
        <v>700370</v>
      </c>
      <c r="J525" s="12">
        <f t="shared" si="32"/>
        <v>7.78</v>
      </c>
      <c r="L525" s="37">
        <v>7780</v>
      </c>
      <c r="M525" s="68">
        <f t="shared" si="38"/>
        <v>8.8819999999999997</v>
      </c>
    </row>
    <row r="526" spans="1:22">
      <c r="A526" s="10">
        <f t="shared" si="37"/>
        <v>43586</v>
      </c>
      <c r="B526" s="12">
        <f t="shared" si="33"/>
        <v>788.4</v>
      </c>
      <c r="D526" s="37">
        <v>788400</v>
      </c>
      <c r="E526" s="28">
        <f t="shared" si="34"/>
        <v>814.7</v>
      </c>
      <c r="F526" s="37">
        <v>814700</v>
      </c>
      <c r="G526" s="77">
        <f t="shared" si="35"/>
        <v>668.28</v>
      </c>
      <c r="H526" s="37">
        <v>668280</v>
      </c>
      <c r="J526" s="12">
        <f t="shared" si="32"/>
        <v>9.69</v>
      </c>
      <c r="L526" s="37">
        <v>9690</v>
      </c>
      <c r="M526" s="68">
        <f t="shared" si="38"/>
        <v>8.7059999999999995</v>
      </c>
    </row>
    <row r="527" spans="1:22">
      <c r="A527" s="10">
        <f t="shared" si="37"/>
        <v>43617</v>
      </c>
      <c r="B527" s="12">
        <f t="shared" si="33"/>
        <v>792</v>
      </c>
      <c r="D527" s="37">
        <v>792000</v>
      </c>
      <c r="E527" s="28">
        <f t="shared" si="34"/>
        <v>792</v>
      </c>
      <c r="F527" s="37">
        <v>792000</v>
      </c>
      <c r="G527" s="78">
        <f t="shared" si="35"/>
        <v>660.34</v>
      </c>
      <c r="H527" s="37">
        <v>660340</v>
      </c>
      <c r="J527" s="12">
        <f t="shared" si="32"/>
        <v>9.06</v>
      </c>
      <c r="L527" s="37">
        <v>9060</v>
      </c>
      <c r="M527" s="68">
        <f t="shared" si="38"/>
        <v>8.782</v>
      </c>
    </row>
    <row r="528" spans="1:22">
      <c r="A528" s="10">
        <f t="shared" si="37"/>
        <v>43647</v>
      </c>
      <c r="B528" s="12">
        <f t="shared" si="33"/>
        <v>794.1</v>
      </c>
      <c r="D528" s="37">
        <v>794100</v>
      </c>
      <c r="E528" s="28">
        <f t="shared" si="34"/>
        <v>793.5</v>
      </c>
      <c r="F528" s="37">
        <v>793500</v>
      </c>
      <c r="G528" s="77">
        <f t="shared" si="35"/>
        <v>790.38</v>
      </c>
      <c r="H528" s="37">
        <v>790380</v>
      </c>
      <c r="J528" s="12">
        <f t="shared" si="32"/>
        <v>7.72</v>
      </c>
      <c r="L528" s="37">
        <v>7720</v>
      </c>
      <c r="M528" s="68">
        <f t="shared" si="38"/>
        <v>8.73</v>
      </c>
    </row>
    <row r="529" spans="1:20">
      <c r="A529" s="10">
        <f t="shared" si="37"/>
        <v>43678</v>
      </c>
      <c r="B529" s="12">
        <f t="shared" si="33"/>
        <v>794.2</v>
      </c>
      <c r="D529" s="37">
        <v>794200</v>
      </c>
      <c r="E529" s="28">
        <f t="shared" si="34"/>
        <v>821.2</v>
      </c>
      <c r="F529" s="37">
        <v>821200</v>
      </c>
      <c r="G529" s="77">
        <f t="shared" si="35"/>
        <v>789.2</v>
      </c>
      <c r="H529" s="37">
        <v>789200</v>
      </c>
      <c r="J529" s="12">
        <f t="shared" si="32"/>
        <v>9.66</v>
      </c>
      <c r="L529" s="37">
        <v>9660</v>
      </c>
      <c r="M529" s="68">
        <f t="shared" si="38"/>
        <v>8.2479999999999993</v>
      </c>
      <c r="T529" s="86"/>
    </row>
    <row r="530" spans="1:20">
      <c r="A530" s="10">
        <f t="shared" si="37"/>
        <v>43709</v>
      </c>
      <c r="B530" s="12">
        <f t="shared" si="33"/>
        <v>792.8</v>
      </c>
      <c r="D530" s="37">
        <v>792800</v>
      </c>
      <c r="E530" s="28">
        <f t="shared" si="34"/>
        <v>788.7</v>
      </c>
      <c r="F530" s="37">
        <v>788700</v>
      </c>
      <c r="G530" s="77">
        <f t="shared" si="35"/>
        <v>694.96</v>
      </c>
      <c r="H530" s="37">
        <v>694960</v>
      </c>
      <c r="J530" s="12">
        <f t="shared" si="32"/>
        <v>7.52</v>
      </c>
      <c r="L530" s="37">
        <v>7520</v>
      </c>
      <c r="M530" s="68">
        <f t="shared" si="38"/>
        <v>7.97</v>
      </c>
    </row>
    <row r="531" spans="1:20">
      <c r="A531" s="10">
        <f t="shared" si="37"/>
        <v>43739</v>
      </c>
      <c r="B531" s="12">
        <f t="shared" si="33"/>
        <v>790.8</v>
      </c>
      <c r="D531" s="37">
        <v>790800</v>
      </c>
      <c r="E531" s="28">
        <f t="shared" si="34"/>
        <v>784.9</v>
      </c>
      <c r="F531" s="37">
        <v>784900</v>
      </c>
      <c r="G531" s="77">
        <f t="shared" si="35"/>
        <v>774.02</v>
      </c>
      <c r="H531" s="37">
        <v>774020</v>
      </c>
      <c r="J531" s="12">
        <f t="shared" si="32"/>
        <v>7.28</v>
      </c>
      <c r="L531" s="37">
        <v>7280</v>
      </c>
      <c r="M531" s="68">
        <f t="shared" si="38"/>
        <v>7.9880000000000004</v>
      </c>
    </row>
    <row r="532" spans="1:20">
      <c r="A532" s="10">
        <f t="shared" si="37"/>
        <v>43770</v>
      </c>
      <c r="B532" s="12">
        <f t="shared" si="33"/>
        <v>789</v>
      </c>
      <c r="D532" s="37">
        <v>789000</v>
      </c>
      <c r="E532" s="28">
        <f t="shared" si="34"/>
        <v>786.8</v>
      </c>
      <c r="F532" s="37">
        <v>786800</v>
      </c>
      <c r="G532" s="77">
        <f t="shared" si="35"/>
        <v>815.91</v>
      </c>
      <c r="H532" s="37">
        <v>815910</v>
      </c>
      <c r="J532" s="12">
        <f t="shared" si="32"/>
        <v>7.67</v>
      </c>
      <c r="L532" s="37">
        <v>7670</v>
      </c>
      <c r="M532" s="68">
        <f t="shared" si="38"/>
        <v>7.6180000000000003</v>
      </c>
    </row>
    <row r="533" spans="1:20">
      <c r="A533" s="10">
        <f t="shared" si="37"/>
        <v>43800</v>
      </c>
      <c r="B533" s="12">
        <f t="shared" si="33"/>
        <v>788.2</v>
      </c>
      <c r="D533" s="37">
        <v>788200</v>
      </c>
      <c r="E533" s="28">
        <f t="shared" si="34"/>
        <v>799.5</v>
      </c>
      <c r="F533" s="37">
        <v>799500</v>
      </c>
      <c r="G533" s="77">
        <f t="shared" si="35"/>
        <v>1077.72</v>
      </c>
      <c r="H533" s="37">
        <v>1077720</v>
      </c>
      <c r="J533" s="12">
        <f t="shared" si="32"/>
        <v>7.81</v>
      </c>
      <c r="L533" s="37">
        <v>7810</v>
      </c>
      <c r="M533" s="68">
        <f t="shared" si="38"/>
        <v>7.67</v>
      </c>
    </row>
    <row r="534" spans="1:20">
      <c r="A534" s="10">
        <f t="shared" si="37"/>
        <v>43831</v>
      </c>
      <c r="B534" s="12">
        <f t="shared" si="33"/>
        <v>788.9</v>
      </c>
      <c r="D534" s="37">
        <v>788900</v>
      </c>
      <c r="E534" s="28">
        <f t="shared" si="34"/>
        <v>744.1</v>
      </c>
      <c r="F534" s="37">
        <v>744100</v>
      </c>
      <c r="G534" s="77">
        <f t="shared" si="35"/>
        <v>766.59</v>
      </c>
      <c r="H534" s="37">
        <v>766590</v>
      </c>
      <c r="J534" s="12">
        <f t="shared" si="32"/>
        <v>7.81</v>
      </c>
      <c r="L534" s="37">
        <v>7810</v>
      </c>
      <c r="M534" s="68">
        <f t="shared" si="38"/>
        <v>7.468</v>
      </c>
    </row>
    <row r="535" spans="1:20">
      <c r="A535" s="10">
        <f t="shared" si="37"/>
        <v>43862</v>
      </c>
      <c r="B535" s="72" t="s">
        <v>40</v>
      </c>
      <c r="C535" s="73"/>
      <c r="D535" s="74" t="s">
        <v>40</v>
      </c>
      <c r="E535" s="28">
        <f t="shared" si="34"/>
        <v>640.1</v>
      </c>
      <c r="F535" s="37">
        <v>640100</v>
      </c>
      <c r="G535" s="77">
        <f t="shared" si="35"/>
        <v>685.41</v>
      </c>
      <c r="H535" s="37">
        <v>685410</v>
      </c>
      <c r="J535" s="12">
        <f t="shared" si="32"/>
        <v>7.78</v>
      </c>
      <c r="L535" s="19">
        <v>7780</v>
      </c>
      <c r="M535" s="68">
        <f t="shared" si="38"/>
        <v>6.016</v>
      </c>
    </row>
    <row r="536" spans="1:20">
      <c r="A536" s="10">
        <f t="shared" si="37"/>
        <v>43891</v>
      </c>
      <c r="B536" s="12" t="e">
        <f t="shared" si="33"/>
        <v>#N/A</v>
      </c>
      <c r="D536" s="37"/>
      <c r="E536" s="28">
        <f t="shared" si="34"/>
        <v>307.89999999999998</v>
      </c>
      <c r="F536" s="37">
        <v>307900</v>
      </c>
      <c r="G536" s="77">
        <f t="shared" si="35"/>
        <v>331.89</v>
      </c>
      <c r="H536" s="37">
        <v>331890</v>
      </c>
      <c r="J536" s="12">
        <f t="shared" si="32"/>
        <v>6.27</v>
      </c>
      <c r="L536" s="19">
        <v>6270</v>
      </c>
      <c r="M536" s="68">
        <f t="shared" si="38"/>
        <v>4.59</v>
      </c>
    </row>
    <row r="537" spans="1:20">
      <c r="A537" s="10">
        <f t="shared" si="37"/>
        <v>43922</v>
      </c>
      <c r="B537" s="12" t="e">
        <f t="shared" si="33"/>
        <v>#N/A</v>
      </c>
      <c r="D537" s="37"/>
      <c r="E537" s="37"/>
      <c r="F537" s="37"/>
      <c r="G537" s="77">
        <f t="shared" si="35"/>
        <v>2.25</v>
      </c>
      <c r="H537" s="37">
        <v>2250</v>
      </c>
      <c r="J537" s="12">
        <f t="shared" si="32"/>
        <v>0.41</v>
      </c>
      <c r="L537" s="19">
        <v>410</v>
      </c>
      <c r="M537" s="68">
        <f t="shared" si="38"/>
        <v>3.2240000000000002</v>
      </c>
    </row>
    <row r="538" spans="1:20">
      <c r="A538" s="10">
        <f t="shared" si="37"/>
        <v>43952</v>
      </c>
      <c r="B538" s="12" t="e">
        <f t="shared" si="33"/>
        <v>#N/A</v>
      </c>
      <c r="D538" s="37"/>
      <c r="E538" s="37"/>
      <c r="F538" s="37"/>
      <c r="G538" s="80">
        <f t="shared" si="35"/>
        <v>3.44</v>
      </c>
      <c r="H538" s="93">
        <v>3440</v>
      </c>
      <c r="J538" s="12">
        <f t="shared" si="32"/>
        <v>0.68</v>
      </c>
      <c r="L538" s="91">
        <v>680</v>
      </c>
      <c r="M538" s="68">
        <f t="shared" si="38"/>
        <v>1.792</v>
      </c>
    </row>
    <row r="539" spans="1:20">
      <c r="A539" s="10">
        <f t="shared" si="37"/>
        <v>43983</v>
      </c>
      <c r="B539" s="12" t="e">
        <f t="shared" si="33"/>
        <v>#N/A</v>
      </c>
      <c r="D539" s="37"/>
      <c r="E539" s="37"/>
      <c r="F539" s="37"/>
      <c r="G539" s="83">
        <f t="shared" si="35"/>
        <v>5.4</v>
      </c>
      <c r="H539" s="93">
        <v>5400</v>
      </c>
      <c r="J539" s="12">
        <f t="shared" si="32"/>
        <v>0.98</v>
      </c>
      <c r="L539" s="91">
        <v>980</v>
      </c>
      <c r="M539" s="68">
        <f t="shared" si="38"/>
        <v>0.69399999999999995</v>
      </c>
    </row>
    <row r="540" spans="1:20">
      <c r="A540" s="10">
        <f t="shared" si="37"/>
        <v>44013</v>
      </c>
      <c r="D540" s="37"/>
      <c r="E540" s="37"/>
      <c r="F540" s="37"/>
      <c r="G540" s="83">
        <f t="shared" si="35"/>
        <v>3.53</v>
      </c>
      <c r="H540" s="93">
        <v>3530</v>
      </c>
      <c r="J540" s="12">
        <f t="shared" si="32"/>
        <v>0.62</v>
      </c>
      <c r="L540" s="91">
        <v>620</v>
      </c>
      <c r="M540" s="68">
        <f t="shared" si="38"/>
        <v>0.79600000000000004</v>
      </c>
    </row>
    <row r="541" spans="1:20">
      <c r="A541" s="10">
        <f t="shared" si="37"/>
        <v>44044</v>
      </c>
      <c r="D541" s="37"/>
      <c r="E541" s="37"/>
      <c r="F541" s="37"/>
      <c r="G541" s="83">
        <f t="shared" si="35"/>
        <v>3.03</v>
      </c>
      <c r="H541" s="93">
        <v>3030</v>
      </c>
      <c r="I541" s="29"/>
      <c r="J541" s="12">
        <f t="shared" si="32"/>
        <v>0.78</v>
      </c>
      <c r="K541" s="73"/>
      <c r="L541" s="91">
        <v>780</v>
      </c>
      <c r="M541" s="68">
        <f t="shared" si="38"/>
        <v>0.95799999999999996</v>
      </c>
    </row>
    <row r="542" spans="1:20">
      <c r="A542" s="10">
        <f t="shared" si="37"/>
        <v>44075</v>
      </c>
      <c r="D542" s="37"/>
      <c r="E542" s="37"/>
      <c r="F542" s="37"/>
      <c r="G542" s="83">
        <f t="shared" si="35"/>
        <v>3.72</v>
      </c>
      <c r="H542" s="90">
        <v>3720</v>
      </c>
      <c r="J542" s="12">
        <f t="shared" si="32"/>
        <v>0.92</v>
      </c>
      <c r="L542" s="92">
        <v>920</v>
      </c>
      <c r="M542" s="68">
        <f t="shared" si="38"/>
        <v>1.1419999999999999</v>
      </c>
      <c r="O542" s="88"/>
    </row>
    <row r="543" spans="1:20">
      <c r="A543" s="10">
        <f t="shared" si="37"/>
        <v>44105</v>
      </c>
      <c r="D543" s="37"/>
      <c r="E543" s="37"/>
      <c r="F543" s="37"/>
      <c r="G543" s="83">
        <f t="shared" si="35"/>
        <v>6.07</v>
      </c>
      <c r="H543" s="90">
        <v>6070</v>
      </c>
      <c r="J543" s="12">
        <f t="shared" si="32"/>
        <v>1.49</v>
      </c>
      <c r="L543" s="92">
        <v>1490</v>
      </c>
      <c r="M543" s="68">
        <f t="shared" si="38"/>
        <v>1.5960000000000001</v>
      </c>
    </row>
    <row r="544" spans="1:20">
      <c r="A544" s="10">
        <f t="shared" si="37"/>
        <v>44136</v>
      </c>
      <c r="D544" s="37"/>
      <c r="E544" s="37"/>
      <c r="F544" s="37"/>
      <c r="G544" s="83">
        <f t="shared" si="35"/>
        <v>7.57</v>
      </c>
      <c r="H544" s="90">
        <v>7570</v>
      </c>
      <c r="J544" s="12">
        <f t="shared" ref="J544:J551" si="39">IF(OR(L544=0,L544=""),NA(),L544/1000)</f>
        <v>1.9</v>
      </c>
      <c r="L544" s="92">
        <v>1900</v>
      </c>
      <c r="M544" s="68">
        <f t="shared" si="38"/>
        <v>1.8919999999999999</v>
      </c>
    </row>
    <row r="545" spans="1:13">
      <c r="A545" s="10">
        <f t="shared" si="37"/>
        <v>44166</v>
      </c>
      <c r="D545" s="37"/>
      <c r="E545" s="37"/>
      <c r="F545" s="37"/>
      <c r="G545" s="83">
        <f t="shared" si="35"/>
        <v>8.82</v>
      </c>
      <c r="H545" s="93">
        <v>8820</v>
      </c>
      <c r="J545" s="12">
        <f t="shared" si="39"/>
        <v>2.89</v>
      </c>
      <c r="L545" s="92">
        <v>2890</v>
      </c>
      <c r="M545" s="68">
        <f t="shared" si="38"/>
        <v>2.1560000000000001</v>
      </c>
    </row>
    <row r="546" spans="1:13">
      <c r="A546" s="10">
        <f t="shared" si="37"/>
        <v>44197</v>
      </c>
      <c r="D546" s="37"/>
      <c r="E546" s="37"/>
      <c r="F546" s="37"/>
      <c r="G546" s="83">
        <f t="shared" si="35"/>
        <v>7.99</v>
      </c>
      <c r="H546" s="90">
        <v>7990</v>
      </c>
      <c r="J546" s="12">
        <f t="shared" si="39"/>
        <v>2.2599999999999998</v>
      </c>
      <c r="L546" s="92">
        <v>2260</v>
      </c>
      <c r="M546" s="68">
        <f t="shared" si="38"/>
        <v>2.4700000000000002</v>
      </c>
    </row>
    <row r="547" spans="1:13">
      <c r="A547" s="10">
        <f t="shared" si="37"/>
        <v>44228</v>
      </c>
      <c r="D547" s="37"/>
      <c r="E547" s="37"/>
      <c r="F547" s="37"/>
      <c r="G547" s="83">
        <f t="shared" si="35"/>
        <v>6.26</v>
      </c>
      <c r="H547" s="90">
        <v>6260</v>
      </c>
      <c r="J547" s="12">
        <f t="shared" si="39"/>
        <v>2.2400000000000002</v>
      </c>
      <c r="L547" s="92">
        <v>2240</v>
      </c>
      <c r="M547" s="68">
        <f t="shared" si="38"/>
        <v>2.718</v>
      </c>
    </row>
    <row r="548" spans="1:13">
      <c r="A548" s="10">
        <f t="shared" si="37"/>
        <v>44256</v>
      </c>
      <c r="D548" s="37"/>
      <c r="E548" s="37"/>
      <c r="F548" s="37"/>
      <c r="G548" s="83">
        <f t="shared" si="35"/>
        <v>8.32</v>
      </c>
      <c r="H548" s="93">
        <v>8320</v>
      </c>
      <c r="J548" s="12">
        <f t="shared" si="39"/>
        <v>3.06</v>
      </c>
      <c r="L548" s="91">
        <v>3060</v>
      </c>
      <c r="M548" s="68">
        <f t="shared" si="38"/>
        <v>2.88</v>
      </c>
    </row>
    <row r="549" spans="1:13">
      <c r="A549" s="10">
        <f t="shared" si="37"/>
        <v>44287</v>
      </c>
      <c r="D549" s="37"/>
      <c r="E549" s="37"/>
      <c r="F549" s="37"/>
      <c r="G549" s="83">
        <f t="shared" si="35"/>
        <v>22.61</v>
      </c>
      <c r="H549" s="90">
        <v>22610</v>
      </c>
      <c r="J549" s="12">
        <f t="shared" si="39"/>
        <v>3.14</v>
      </c>
      <c r="L549" s="92">
        <v>3140</v>
      </c>
      <c r="M549" s="68">
        <f t="shared" si="38"/>
        <v>3.1640000000000001</v>
      </c>
    </row>
    <row r="550" spans="1:13">
      <c r="A550" s="10">
        <f t="shared" si="37"/>
        <v>44317</v>
      </c>
      <c r="D550" s="37"/>
      <c r="E550" s="37"/>
      <c r="F550" s="37"/>
      <c r="G550" s="83">
        <f t="shared" si="35"/>
        <v>36.19</v>
      </c>
      <c r="H550" s="90">
        <v>36190</v>
      </c>
      <c r="J550" s="12">
        <f t="shared" si="39"/>
        <v>3.7</v>
      </c>
      <c r="L550" s="90">
        <v>3700</v>
      </c>
      <c r="M550" s="68">
        <f>IF(ISNUMBER(L552),AVERAGE(L548:L552)/1000,NA())</f>
        <v>3.444</v>
      </c>
    </row>
    <row r="551" spans="1:13">
      <c r="A551" s="10">
        <f t="shared" si="37"/>
        <v>44348</v>
      </c>
      <c r="D551" s="37"/>
      <c r="E551" s="37"/>
      <c r="F551" s="37"/>
      <c r="G551" s="83">
        <f t="shared" si="35"/>
        <v>36.770000000000003</v>
      </c>
      <c r="H551" s="93">
        <v>36770</v>
      </c>
      <c r="J551" s="12">
        <f t="shared" si="39"/>
        <v>3.68</v>
      </c>
      <c r="L551" s="90">
        <v>3680</v>
      </c>
      <c r="M551" s="68">
        <f t="shared" si="38"/>
        <v>3.3919999999999999</v>
      </c>
    </row>
    <row r="552" spans="1:13" ht="15" customHeight="1">
      <c r="A552" s="10">
        <f t="shared" si="37"/>
        <v>44378</v>
      </c>
      <c r="D552" s="37"/>
      <c r="E552" s="37"/>
      <c r="F552" s="37"/>
      <c r="G552" s="83">
        <f t="shared" ref="G552:G553" si="40">H552/1000</f>
        <v>18.75</v>
      </c>
      <c r="H552" s="93">
        <v>18750</v>
      </c>
      <c r="J552" s="12">
        <f t="shared" ref="J552:J553" si="41">IF(OR(L552=0,L552=""),NA(),L552/1000)</f>
        <v>3.64</v>
      </c>
      <c r="L552" s="90">
        <v>3640</v>
      </c>
      <c r="M552" s="68">
        <f t="shared" si="38"/>
        <v>3.222</v>
      </c>
    </row>
    <row r="553" spans="1:13" ht="15" customHeight="1">
      <c r="A553" s="10">
        <f t="shared" si="37"/>
        <v>44409</v>
      </c>
      <c r="D553" s="37"/>
      <c r="E553" s="37"/>
      <c r="F553" s="37"/>
      <c r="G553" s="83">
        <f t="shared" si="40"/>
        <v>6.24</v>
      </c>
      <c r="H553" s="94">
        <v>6240</v>
      </c>
      <c r="J553" s="12">
        <f t="shared" si="41"/>
        <v>2.8</v>
      </c>
      <c r="L553" s="94">
        <v>2800</v>
      </c>
      <c r="M553" s="68">
        <f t="shared" si="38"/>
        <v>2.8380000000000001</v>
      </c>
    </row>
    <row r="554" spans="1:13" ht="15" customHeight="1">
      <c r="A554" s="10">
        <f t="shared" si="37"/>
        <v>44440</v>
      </c>
      <c r="D554" s="37"/>
      <c r="E554" s="37"/>
      <c r="F554" s="37"/>
      <c r="G554" s="83">
        <f t="shared" ref="G554:G556" si="42">H554/1000</f>
        <v>4.41</v>
      </c>
      <c r="H554" s="94">
        <v>4410</v>
      </c>
      <c r="J554" s="12">
        <f t="shared" ref="J554:J556" si="43">IF(OR(L554=0,L554=""),NA(),L554/1000)</f>
        <v>2.29</v>
      </c>
      <c r="L554" s="94">
        <v>2290</v>
      </c>
      <c r="M554" s="68">
        <f t="shared" si="38"/>
        <v>3.43</v>
      </c>
    </row>
    <row r="555" spans="1:13" ht="15" customHeight="1">
      <c r="A555" s="10">
        <f t="shared" si="37"/>
        <v>44470</v>
      </c>
      <c r="D555" s="37"/>
      <c r="E555" s="37"/>
      <c r="F555" s="37"/>
      <c r="G555" s="83">
        <f t="shared" si="42"/>
        <v>4.3099999999999996</v>
      </c>
      <c r="H555" s="94">
        <v>4310</v>
      </c>
      <c r="J555" s="12">
        <f t="shared" si="43"/>
        <v>1.78</v>
      </c>
      <c r="L555" s="94">
        <v>1780</v>
      </c>
      <c r="M555" s="68">
        <f t="shared" si="38"/>
        <v>4.9800000000000004</v>
      </c>
    </row>
    <row r="556" spans="1:13" ht="15" customHeight="1">
      <c r="A556" s="10">
        <f t="shared" si="37"/>
        <v>44501</v>
      </c>
      <c r="D556" s="37"/>
      <c r="E556" s="37"/>
      <c r="F556" s="37"/>
      <c r="G556" s="83">
        <f t="shared" si="42"/>
        <v>20.86</v>
      </c>
      <c r="H556" s="94">
        <v>20860</v>
      </c>
      <c r="J556" s="12">
        <f t="shared" si="43"/>
        <v>6.64</v>
      </c>
      <c r="L556" s="94">
        <v>6640</v>
      </c>
      <c r="M556" s="68">
        <f t="shared" si="38"/>
        <v>6.0380000000000003</v>
      </c>
    </row>
    <row r="557" spans="1:13" ht="15" customHeight="1">
      <c r="A557" s="10">
        <f t="shared" si="37"/>
        <v>44531</v>
      </c>
      <c r="D557" s="37"/>
      <c r="E557" s="37"/>
      <c r="F557" s="37"/>
      <c r="G557" s="83">
        <f t="shared" ref="G557" si="44">H557/1000</f>
        <v>73.05</v>
      </c>
      <c r="H557" s="94">
        <v>73050</v>
      </c>
      <c r="J557" s="12">
        <f t="shared" ref="J557" si="45">IF(OR(L557=0,L557=""),NA(),L557/1000)</f>
        <v>11.39</v>
      </c>
      <c r="L557" s="94">
        <v>11390</v>
      </c>
      <c r="M557" s="68">
        <f t="shared" si="38"/>
        <v>7.1159999999999997</v>
      </c>
    </row>
    <row r="558" spans="1:13" ht="15" customHeight="1">
      <c r="A558" s="10">
        <f t="shared" si="37"/>
        <v>44562</v>
      </c>
      <c r="D558" s="37"/>
      <c r="E558" s="37"/>
      <c r="F558" s="37"/>
      <c r="G558" s="83">
        <f t="shared" ref="G558" si="46">H558/1000</f>
        <v>53.88</v>
      </c>
      <c r="H558" s="94">
        <v>53880</v>
      </c>
      <c r="J558" s="12">
        <f t="shared" ref="J558" si="47">IF(OR(L558=0,L558=""),NA(),L558/1000)</f>
        <v>8.09</v>
      </c>
      <c r="L558" s="94">
        <v>8090</v>
      </c>
      <c r="M558" s="68">
        <f t="shared" si="38"/>
        <v>8.3520000000000003</v>
      </c>
    </row>
    <row r="559" spans="1:13" ht="15" customHeight="1">
      <c r="A559" s="10">
        <f t="shared" si="37"/>
        <v>44593</v>
      </c>
      <c r="D559" s="37"/>
      <c r="E559" s="37"/>
      <c r="F559" s="37"/>
      <c r="G559" s="83">
        <f t="shared" ref="G559:G560" si="48">H559/1000</f>
        <v>80.760000000000005</v>
      </c>
      <c r="H559" s="94">
        <v>80760</v>
      </c>
      <c r="J559" s="12">
        <f t="shared" ref="J559:J560" si="49">IF(OR(L559=0,L559=""),NA(),L559/1000)</f>
        <v>7.68</v>
      </c>
      <c r="L559" s="94">
        <v>7680</v>
      </c>
      <c r="M559" s="68" t="e">
        <f t="shared" si="38"/>
        <v>#N/A</v>
      </c>
    </row>
    <row r="560" spans="1:13" ht="15" customHeight="1">
      <c r="A560" s="10">
        <f t="shared" si="37"/>
        <v>44621</v>
      </c>
      <c r="D560" s="37"/>
      <c r="E560" s="37"/>
      <c r="F560" s="37"/>
      <c r="G560" s="83">
        <f t="shared" si="48"/>
        <v>161.72</v>
      </c>
      <c r="H560" s="94">
        <v>161720</v>
      </c>
      <c r="J560" s="12">
        <f t="shared" si="49"/>
        <v>7.96</v>
      </c>
      <c r="L560" s="94">
        <v>7960</v>
      </c>
      <c r="M560" s="68" t="e">
        <f t="shared" si="38"/>
        <v>#N/A</v>
      </c>
    </row>
    <row r="561" spans="1:13" ht="15" customHeight="1">
      <c r="A561" s="10"/>
      <c r="D561" s="37"/>
      <c r="E561" s="37"/>
      <c r="F561" s="37"/>
      <c r="G561" s="83"/>
      <c r="H561" s="94"/>
      <c r="J561" s="12"/>
      <c r="L561" s="94"/>
      <c r="M561" s="68"/>
    </row>
    <row r="562" spans="1:13">
      <c r="B562" s="2" t="s">
        <v>45</v>
      </c>
      <c r="D562" s="37"/>
      <c r="E562" s="37"/>
      <c r="F562" s="37"/>
      <c r="G562" s="37"/>
      <c r="H562" s="37"/>
      <c r="J562" s="12"/>
      <c r="L562" s="19"/>
    </row>
    <row r="563" spans="1:13" ht="14.25">
      <c r="B563" s="82" t="s">
        <v>52</v>
      </c>
      <c r="D563" s="37"/>
      <c r="E563" s="37"/>
      <c r="F563" s="37"/>
      <c r="G563" s="37"/>
      <c r="H563" s="37"/>
      <c r="J563" s="12"/>
      <c r="L563" s="19"/>
    </row>
    <row r="564" spans="1:13">
      <c r="B564" s="84" t="s">
        <v>49</v>
      </c>
      <c r="C564" s="85"/>
      <c r="D564" s="85"/>
      <c r="E564" s="37"/>
      <c r="F564" s="37"/>
      <c r="G564" s="37"/>
      <c r="H564" s="37"/>
      <c r="J564" s="12"/>
      <c r="L564" s="19"/>
    </row>
    <row r="565" spans="1:13">
      <c r="B565" s="85"/>
      <c r="C565" s="85"/>
      <c r="D565" s="85"/>
      <c r="E565" s="37"/>
      <c r="F565" s="37"/>
      <c r="G565" s="37"/>
      <c r="H565" s="37"/>
      <c r="J565" s="12"/>
      <c r="L565" s="19"/>
    </row>
    <row r="566" spans="1:13">
      <c r="B566" s="85"/>
      <c r="C566" s="85"/>
      <c r="D566" s="85"/>
      <c r="E566" s="37"/>
      <c r="F566" s="37"/>
      <c r="G566" s="37"/>
      <c r="H566" s="37"/>
      <c r="J566" s="12"/>
      <c r="L566" s="19"/>
    </row>
    <row r="567" spans="1:13">
      <c r="B567" s="85"/>
      <c r="C567" s="85"/>
      <c r="D567" s="85"/>
      <c r="E567" s="37"/>
      <c r="F567" s="37"/>
      <c r="G567" s="37"/>
      <c r="H567" s="37"/>
      <c r="J567" s="12"/>
      <c r="L567" s="19"/>
    </row>
    <row r="568" spans="1:13">
      <c r="B568" s="85"/>
      <c r="C568" s="85"/>
      <c r="D568" s="85"/>
      <c r="E568" s="37"/>
      <c r="F568" s="37"/>
      <c r="G568" s="37"/>
      <c r="H568" s="37"/>
      <c r="J568" s="12"/>
      <c r="L568" s="19"/>
    </row>
    <row r="569" spans="1:13">
      <c r="D569" s="37"/>
      <c r="E569" s="37"/>
      <c r="F569" s="37"/>
      <c r="G569" s="37"/>
      <c r="H569" s="37"/>
      <c r="J569" s="12"/>
      <c r="L569" s="19"/>
    </row>
    <row r="570" spans="1:13">
      <c r="D570" s="37"/>
      <c r="E570" s="37"/>
      <c r="F570" s="37"/>
      <c r="G570" s="37"/>
      <c r="H570" s="37"/>
      <c r="J570" s="12"/>
      <c r="L570" s="19"/>
    </row>
    <row r="571" spans="1:13">
      <c r="D571" s="37"/>
      <c r="E571" s="37"/>
      <c r="F571" s="37"/>
      <c r="G571" s="37"/>
      <c r="H571" s="37"/>
      <c r="J571" s="12"/>
      <c r="L571" s="19"/>
    </row>
    <row r="572" spans="1:13">
      <c r="D572" s="37"/>
      <c r="E572" s="37"/>
      <c r="F572" s="37"/>
      <c r="G572" s="37"/>
      <c r="H572" s="37"/>
      <c r="J572" s="12"/>
      <c r="L572" s="19"/>
    </row>
    <row r="573" spans="1:13">
      <c r="D573" s="37"/>
      <c r="E573" s="37"/>
      <c r="F573" s="37"/>
      <c r="G573" s="37"/>
      <c r="H573" s="37"/>
      <c r="J573" s="12"/>
      <c r="L573" s="19"/>
    </row>
    <row r="574" spans="1:13">
      <c r="D574" s="37"/>
      <c r="E574" s="37"/>
      <c r="F574" s="37"/>
      <c r="G574" s="37"/>
      <c r="H574" s="37"/>
      <c r="J574" s="12"/>
      <c r="L574" s="19"/>
    </row>
    <row r="575" spans="1:13">
      <c r="D575" s="37"/>
      <c r="E575" s="37"/>
      <c r="F575" s="37"/>
      <c r="G575" s="37"/>
      <c r="H575" s="37"/>
      <c r="J575" s="12"/>
      <c r="L575" s="19"/>
    </row>
    <row r="576" spans="1:13">
      <c r="D576" s="37"/>
      <c r="E576" s="37"/>
      <c r="F576" s="37"/>
      <c r="G576" s="37"/>
      <c r="H576" s="37"/>
      <c r="J576" s="12"/>
      <c r="L576" s="19"/>
    </row>
    <row r="577" spans="4:12">
      <c r="D577" s="37"/>
      <c r="E577" s="37"/>
      <c r="F577" s="37"/>
      <c r="G577" s="37"/>
      <c r="H577" s="37"/>
      <c r="J577" s="12"/>
      <c r="L577" s="19"/>
    </row>
    <row r="578" spans="4:12">
      <c r="D578" s="37"/>
      <c r="E578" s="37"/>
      <c r="F578" s="37"/>
      <c r="G578" s="37"/>
      <c r="H578" s="37"/>
      <c r="J578" s="12"/>
      <c r="L578" s="19"/>
    </row>
    <row r="579" spans="4:12">
      <c r="D579" s="37"/>
      <c r="E579" s="37"/>
      <c r="F579" s="37"/>
      <c r="G579" s="37"/>
      <c r="H579" s="37"/>
      <c r="J579" s="12"/>
      <c r="L579" s="19"/>
    </row>
    <row r="580" spans="4:12">
      <c r="D580" s="37"/>
      <c r="E580" s="37"/>
      <c r="F580" s="37"/>
      <c r="G580" s="37"/>
      <c r="H580" s="37"/>
      <c r="J580" s="12"/>
      <c r="L580" s="19"/>
    </row>
    <row r="581" spans="4:12">
      <c r="D581" s="37"/>
      <c r="E581" s="37"/>
      <c r="F581" s="37"/>
      <c r="G581" s="37"/>
      <c r="H581" s="37"/>
      <c r="J581" s="12"/>
      <c r="L581" s="19"/>
    </row>
    <row r="582" spans="4:12">
      <c r="D582" s="37"/>
      <c r="E582" s="37"/>
      <c r="F582" s="37"/>
      <c r="G582" s="37"/>
      <c r="H582" s="37"/>
      <c r="J582" s="12"/>
      <c r="L582" s="19"/>
    </row>
    <row r="583" spans="4:12">
      <c r="D583" s="37"/>
      <c r="E583" s="37"/>
      <c r="F583" s="37"/>
      <c r="G583" s="37"/>
      <c r="H583" s="37"/>
      <c r="J583" s="12"/>
      <c r="L583" s="19"/>
    </row>
    <row r="584" spans="4:12">
      <c r="D584" s="37"/>
      <c r="E584" s="37"/>
      <c r="F584" s="37"/>
      <c r="G584" s="37"/>
      <c r="H584" s="37"/>
      <c r="J584" s="12"/>
      <c r="L584" s="19"/>
    </row>
    <row r="585" spans="4:12">
      <c r="D585" s="37"/>
      <c r="E585" s="37"/>
      <c r="F585" s="37"/>
      <c r="G585" s="37"/>
      <c r="H585" s="37"/>
      <c r="J585" s="12"/>
      <c r="L585" s="19"/>
    </row>
    <row r="586" spans="4:12">
      <c r="D586" s="37"/>
      <c r="E586" s="37"/>
      <c r="F586" s="37"/>
      <c r="G586" s="37"/>
      <c r="H586" s="37"/>
      <c r="J586" s="12"/>
      <c r="L586" s="19"/>
    </row>
    <row r="587" spans="4:12">
      <c r="D587" s="37"/>
      <c r="E587" s="37"/>
      <c r="F587" s="37"/>
      <c r="G587" s="37"/>
      <c r="H587" s="37"/>
      <c r="J587" s="12"/>
      <c r="L587" s="19"/>
    </row>
    <row r="588" spans="4:12">
      <c r="D588" s="37"/>
      <c r="E588" s="37"/>
      <c r="F588" s="37"/>
      <c r="G588" s="37"/>
      <c r="H588" s="37"/>
      <c r="J588" s="12"/>
      <c r="L588" s="19"/>
    </row>
    <row r="589" spans="4:12">
      <c r="D589" s="37"/>
      <c r="E589" s="37"/>
      <c r="F589" s="37"/>
      <c r="G589" s="37"/>
      <c r="H589" s="37"/>
      <c r="J589" s="12"/>
      <c r="L589" s="19"/>
    </row>
    <row r="590" spans="4:12">
      <c r="D590" s="37"/>
      <c r="E590" s="37"/>
      <c r="F590" s="37"/>
      <c r="G590" s="37"/>
      <c r="H590" s="37"/>
      <c r="J590" s="12"/>
      <c r="L590" s="19"/>
    </row>
    <row r="591" spans="4:12">
      <c r="D591" s="37"/>
      <c r="E591" s="37"/>
      <c r="F591" s="37"/>
      <c r="G591" s="37"/>
      <c r="H591" s="37"/>
      <c r="J591" s="12"/>
      <c r="L591" s="19"/>
    </row>
    <row r="592" spans="4:12">
      <c r="D592" s="37"/>
      <c r="E592" s="37"/>
      <c r="F592" s="37"/>
      <c r="G592" s="37"/>
      <c r="H592" s="37"/>
      <c r="J592" s="12"/>
      <c r="L592" s="19"/>
    </row>
    <row r="593" spans="4:12">
      <c r="D593" s="37"/>
      <c r="E593" s="37"/>
      <c r="F593" s="37"/>
      <c r="G593" s="37"/>
      <c r="H593" s="37"/>
      <c r="J593" s="12"/>
      <c r="L593" s="19"/>
    </row>
    <row r="594" spans="4:12">
      <c r="D594" s="37"/>
      <c r="E594" s="37"/>
      <c r="F594" s="37"/>
      <c r="G594" s="37"/>
      <c r="H594" s="37"/>
      <c r="J594" s="12"/>
      <c r="L594" s="19"/>
    </row>
    <row r="595" spans="4:12">
      <c r="D595" s="37"/>
      <c r="E595" s="37"/>
      <c r="F595" s="37"/>
      <c r="G595" s="37"/>
      <c r="H595" s="37"/>
      <c r="J595" s="12"/>
      <c r="L595" s="19"/>
    </row>
    <row r="596" spans="4:12">
      <c r="D596" s="37"/>
      <c r="E596" s="37"/>
      <c r="F596" s="37"/>
      <c r="G596" s="37"/>
      <c r="H596" s="37"/>
      <c r="J596" s="12"/>
      <c r="L596" s="19"/>
    </row>
    <row r="597" spans="4:12">
      <c r="D597" s="37"/>
      <c r="E597" s="37"/>
      <c r="F597" s="37"/>
      <c r="G597" s="37"/>
      <c r="H597" s="37"/>
      <c r="J597" s="12"/>
      <c r="L597" s="19"/>
    </row>
    <row r="598" spans="4:12">
      <c r="D598" s="37"/>
      <c r="E598" s="37"/>
      <c r="F598" s="37"/>
      <c r="G598" s="37"/>
      <c r="H598" s="37"/>
      <c r="J598" s="12"/>
      <c r="L598" s="19"/>
    </row>
    <row r="599" spans="4:12">
      <c r="D599" s="37"/>
      <c r="E599" s="37"/>
      <c r="F599" s="37"/>
      <c r="G599" s="37"/>
      <c r="H599" s="37"/>
      <c r="J599" s="12"/>
      <c r="L599" s="19"/>
    </row>
    <row r="600" spans="4:12">
      <c r="D600" s="37"/>
      <c r="E600" s="37"/>
      <c r="F600" s="37"/>
      <c r="G600" s="37"/>
      <c r="H600" s="37"/>
      <c r="J600" s="12"/>
      <c r="L600" s="19"/>
    </row>
    <row r="601" spans="4:12">
      <c r="D601" s="37"/>
      <c r="E601" s="37"/>
      <c r="F601" s="37"/>
      <c r="G601" s="37"/>
      <c r="H601" s="37"/>
      <c r="J601" s="12"/>
      <c r="L601" s="19"/>
    </row>
    <row r="602" spans="4:12">
      <c r="D602" s="37"/>
      <c r="E602" s="37"/>
      <c r="F602" s="37"/>
      <c r="G602" s="37"/>
      <c r="H602" s="37"/>
      <c r="J602" s="12"/>
      <c r="L602" s="19"/>
    </row>
    <row r="603" spans="4:12">
      <c r="D603" s="37"/>
      <c r="E603" s="37"/>
      <c r="F603" s="37"/>
      <c r="G603" s="37"/>
      <c r="H603" s="37"/>
      <c r="J603" s="12"/>
      <c r="L603" s="19"/>
    </row>
    <row r="604" spans="4:12">
      <c r="D604" s="37"/>
      <c r="E604" s="37"/>
      <c r="F604" s="37"/>
      <c r="G604" s="37"/>
      <c r="H604" s="37"/>
      <c r="J604" s="12"/>
      <c r="L604" s="19"/>
    </row>
    <row r="605" spans="4:12">
      <c r="D605" s="37"/>
      <c r="E605" s="37"/>
      <c r="F605" s="37"/>
      <c r="G605" s="37"/>
      <c r="H605" s="37"/>
      <c r="J605" s="12"/>
      <c r="L605" s="19"/>
    </row>
    <row r="606" spans="4:12">
      <c r="D606" s="37"/>
      <c r="E606" s="37"/>
      <c r="F606" s="37"/>
      <c r="G606" s="37"/>
      <c r="H606" s="37"/>
      <c r="J606" s="12"/>
      <c r="L606" s="19"/>
    </row>
    <row r="607" spans="4:12">
      <c r="D607" s="37"/>
      <c r="E607" s="37"/>
      <c r="F607" s="37"/>
      <c r="G607" s="37"/>
      <c r="H607" s="37"/>
      <c r="J607" s="12"/>
      <c r="L607" s="19"/>
    </row>
    <row r="608" spans="4:12">
      <c r="D608" s="37"/>
      <c r="E608" s="37"/>
      <c r="F608" s="37"/>
      <c r="G608" s="37"/>
      <c r="H608" s="37"/>
      <c r="J608" s="12"/>
      <c r="L608" s="19"/>
    </row>
    <row r="609" spans="4:12">
      <c r="D609" s="37"/>
      <c r="E609" s="37"/>
      <c r="F609" s="37"/>
      <c r="G609" s="37"/>
      <c r="H609" s="37"/>
      <c r="J609" s="12"/>
      <c r="L609" s="19"/>
    </row>
    <row r="610" spans="4:12">
      <c r="D610" s="37"/>
      <c r="E610" s="37"/>
      <c r="F610" s="37"/>
      <c r="G610" s="37"/>
      <c r="H610" s="37"/>
      <c r="J610" s="12"/>
      <c r="L610" s="19"/>
    </row>
    <row r="611" spans="4:12">
      <c r="D611" s="37"/>
      <c r="E611" s="37"/>
      <c r="F611" s="37"/>
      <c r="G611" s="37"/>
      <c r="H611" s="37"/>
      <c r="J611" s="12"/>
      <c r="L611" s="19"/>
    </row>
    <row r="612" spans="4:12">
      <c r="D612" s="37"/>
      <c r="E612" s="37"/>
      <c r="F612" s="37"/>
      <c r="G612" s="37"/>
      <c r="H612" s="37"/>
      <c r="J612" s="12"/>
      <c r="L612" s="19"/>
    </row>
    <row r="613" spans="4:12">
      <c r="D613" s="37"/>
      <c r="E613" s="37"/>
      <c r="F613" s="37"/>
      <c r="G613" s="37"/>
      <c r="H613" s="37"/>
      <c r="J613" s="12"/>
      <c r="L613" s="19"/>
    </row>
    <row r="614" spans="4:12">
      <c r="D614" s="37"/>
      <c r="E614" s="37"/>
      <c r="F614" s="37"/>
      <c r="G614" s="37"/>
      <c r="H614" s="37"/>
      <c r="J614" s="12"/>
      <c r="L614" s="19"/>
    </row>
    <row r="615" spans="4:12">
      <c r="D615" s="37"/>
      <c r="E615" s="37"/>
      <c r="F615" s="37"/>
      <c r="G615" s="37"/>
      <c r="H615" s="37"/>
      <c r="J615" s="12"/>
      <c r="L615" s="19"/>
    </row>
    <row r="616" spans="4:12">
      <c r="D616" s="37"/>
      <c r="E616" s="37"/>
      <c r="F616" s="37"/>
      <c r="G616" s="37"/>
      <c r="H616" s="37"/>
      <c r="J616" s="12"/>
      <c r="L616" s="19"/>
    </row>
    <row r="617" spans="4:12">
      <c r="D617" s="37"/>
      <c r="E617" s="37"/>
      <c r="F617" s="37"/>
      <c r="G617" s="37"/>
      <c r="H617" s="37"/>
      <c r="J617" s="12"/>
      <c r="L617" s="19"/>
    </row>
    <row r="618" spans="4:12">
      <c r="D618" s="37"/>
      <c r="E618" s="37"/>
      <c r="F618" s="37"/>
      <c r="G618" s="37"/>
      <c r="H618" s="37"/>
      <c r="J618" s="12"/>
      <c r="L618" s="19"/>
    </row>
    <row r="619" spans="4:12">
      <c r="D619" s="37"/>
      <c r="E619" s="37"/>
      <c r="F619" s="37"/>
      <c r="G619" s="37"/>
      <c r="H619" s="37"/>
      <c r="J619" s="12"/>
      <c r="L619" s="19"/>
    </row>
    <row r="620" spans="4:12">
      <c r="D620" s="37"/>
      <c r="E620" s="37"/>
      <c r="F620" s="37"/>
      <c r="G620" s="37"/>
      <c r="H620" s="37"/>
      <c r="J620" s="12"/>
      <c r="L620" s="19"/>
    </row>
    <row r="621" spans="4:12">
      <c r="D621" s="37"/>
      <c r="E621" s="37"/>
      <c r="F621" s="37"/>
      <c r="G621" s="37"/>
      <c r="H621" s="37"/>
      <c r="J621" s="12"/>
      <c r="L621" s="19"/>
    </row>
    <row r="622" spans="4:12">
      <c r="D622" s="37"/>
      <c r="E622" s="37"/>
      <c r="F622" s="37"/>
      <c r="G622" s="37"/>
      <c r="H622" s="37"/>
      <c r="J622" s="12"/>
      <c r="L622" s="19"/>
    </row>
    <row r="623" spans="4:12">
      <c r="D623" s="37"/>
      <c r="E623" s="37"/>
      <c r="F623" s="37"/>
      <c r="G623" s="37"/>
      <c r="H623" s="37"/>
      <c r="J623" s="12"/>
      <c r="L623" s="19"/>
    </row>
    <row r="624" spans="4:12">
      <c r="D624" s="37"/>
      <c r="E624" s="37"/>
      <c r="F624" s="37"/>
      <c r="G624" s="37"/>
      <c r="H624" s="37"/>
      <c r="J624" s="12"/>
      <c r="L624" s="19"/>
    </row>
    <row r="625" spans="4:12">
      <c r="D625" s="37"/>
      <c r="E625" s="37"/>
      <c r="F625" s="37"/>
      <c r="G625" s="37"/>
      <c r="H625" s="37"/>
      <c r="J625" s="12"/>
      <c r="L625" s="19"/>
    </row>
    <row r="626" spans="4:12">
      <c r="D626" s="37"/>
      <c r="E626" s="37"/>
      <c r="F626" s="37"/>
      <c r="G626" s="37"/>
      <c r="H626" s="37"/>
      <c r="J626" s="12"/>
      <c r="L626" s="19"/>
    </row>
    <row r="627" spans="4:12">
      <c r="D627" s="37"/>
      <c r="E627" s="37"/>
      <c r="F627" s="37"/>
      <c r="G627" s="37"/>
      <c r="H627" s="37"/>
      <c r="J627" s="12"/>
      <c r="L627" s="19"/>
    </row>
    <row r="628" spans="4:12">
      <c r="D628" s="37"/>
      <c r="E628" s="37"/>
      <c r="F628" s="37"/>
      <c r="G628" s="37"/>
      <c r="H628" s="37"/>
      <c r="J628" s="12"/>
      <c r="L628" s="19"/>
    </row>
    <row r="629" spans="4:12">
      <c r="D629" s="37"/>
      <c r="E629" s="37"/>
      <c r="F629" s="37"/>
      <c r="G629" s="37"/>
      <c r="H629" s="37"/>
      <c r="J629" s="12"/>
      <c r="L629" s="19"/>
    </row>
    <row r="630" spans="4:12">
      <c r="D630" s="37"/>
      <c r="E630" s="37"/>
      <c r="F630" s="37"/>
      <c r="G630" s="37"/>
      <c r="H630" s="37"/>
      <c r="J630" s="12"/>
      <c r="L630" s="19"/>
    </row>
    <row r="631" spans="4:12">
      <c r="D631" s="37"/>
      <c r="E631" s="37"/>
      <c r="F631" s="37"/>
      <c r="G631" s="37"/>
      <c r="H631" s="37"/>
      <c r="J631" s="12"/>
      <c r="L631" s="19"/>
    </row>
    <row r="632" spans="4:12">
      <c r="D632" s="37"/>
      <c r="E632" s="37"/>
      <c r="F632" s="37"/>
      <c r="G632" s="37"/>
      <c r="H632" s="37"/>
      <c r="J632" s="12"/>
      <c r="L632" s="19"/>
    </row>
    <row r="633" spans="4:12">
      <c r="D633" s="37"/>
      <c r="E633" s="37"/>
      <c r="F633" s="37"/>
      <c r="G633" s="37"/>
      <c r="H633" s="37"/>
      <c r="J633" s="12"/>
      <c r="L633" s="19"/>
    </row>
    <row r="634" spans="4:12">
      <c r="D634" s="37"/>
      <c r="E634" s="37"/>
      <c r="F634" s="37"/>
      <c r="G634" s="37"/>
      <c r="H634" s="37"/>
      <c r="J634" s="12"/>
      <c r="L634" s="19"/>
    </row>
  </sheetData>
  <mergeCells count="7">
    <mergeCell ref="E1:L2"/>
    <mergeCell ref="O519:V520"/>
    <mergeCell ref="B4:D4"/>
    <mergeCell ref="J4:L4"/>
    <mergeCell ref="O515:V517"/>
    <mergeCell ref="E4:F4"/>
    <mergeCell ref="G4:H4"/>
  </mergeCells>
  <phoneticPr fontId="0" type="noConversion"/>
  <hyperlinks>
    <hyperlink ref="P513" r:id="rId1" xr:uid="{00000000-0004-0000-0100-000000000000}"/>
    <hyperlink ref="N1" r:id="rId2" xr:uid="{04745C31-B0B1-4C68-A020-2D1B6F221D44}"/>
  </hyperlinks>
  <printOptions horizontalCentered="1"/>
  <pageMargins left="0.5" right="0.5" top="0.75" bottom="0.5" header="0.25" footer="0.5"/>
  <pageSetup paperSize="9" orientation="portrait" r:id="rId3"/>
  <headerFooter alignWithMargins="0">
    <oddHeader>&amp;C&amp;"NewCenturySchlbk,Regular"&amp;9Statistics Group
Department of the Parliamentary Library</oddHeader>
    <oddFooter>&amp;C&amp;9Prepared at client request - not for attribution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7.3 Page</vt:lpstr>
      <vt:lpstr>7.3 Data</vt:lpstr>
      <vt:lpstr>'7.3 Page'!Print_Area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Alicia (DPS)</dc:creator>
  <cp:lastModifiedBy>Robertson, Grey (DPS)</cp:lastModifiedBy>
  <cp:lastPrinted>2021-07-26T01:46:20Z</cp:lastPrinted>
  <dcterms:created xsi:type="dcterms:W3CDTF">2002-03-13T05:00:29Z</dcterms:created>
  <dcterms:modified xsi:type="dcterms:W3CDTF">2022-05-18T00:48:46Z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2022-01-18T04:19:55Z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0a2037c4-b4d6-4501-95bf-bd6522dadf05</vt:lpwstr>
  </property>
  <property fmtid="{D5CDD505-2E9C-101B-9397-08002B2CF9AE}" pid="8" name="MSIP_Label_234ea0fa-41da-4eb0-b95e-07c328641c0b_ContentBits">
    <vt:lpwstr>0</vt:lpwstr>
  </property>
</Properties>
</file>